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AppData\Local\Temp\Rar$DIa0.701\"/>
    </mc:Choice>
  </mc:AlternateContent>
  <xr:revisionPtr revIDLastSave="0" documentId="13_ncr:1_{4C99ED09-1A0D-4B0C-999C-5C7F7F1AD776}" xr6:coauthVersionLast="43" xr6:coauthVersionMax="43" xr10:uidLastSave="{00000000-0000-0000-0000-000000000000}"/>
  <bookViews>
    <workbookView xWindow="-120" yWindow="-120" windowWidth="20730" windowHeight="11760" activeTab="2" xr2:uid="{00000000-000D-0000-FFFF-FFFF00000000}"/>
  </bookViews>
  <sheets>
    <sheet name="Balance Sheet" sheetId="1" r:id="rId1"/>
    <sheet name="Income Statement" sheetId="2" r:id="rId2"/>
    <sheet name="CF - Indirect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D26" i="2"/>
  <c r="E62" i="1"/>
  <c r="D62" i="1"/>
  <c r="D37" i="1"/>
  <c r="E27" i="1"/>
  <c r="D27" i="1"/>
  <c r="E37" i="1"/>
  <c r="D11" i="1"/>
  <c r="E11" i="1"/>
  <c r="E40" i="3" l="1"/>
  <c r="D40" i="3"/>
  <c r="E33" i="3"/>
  <c r="D33" i="3"/>
  <c r="E17" i="3"/>
  <c r="E26" i="3" s="1"/>
  <c r="D17" i="3"/>
  <c r="E23" i="2"/>
  <c r="D23" i="2"/>
  <c r="E11" i="2"/>
  <c r="E13" i="2" s="1"/>
  <c r="D11" i="2"/>
  <c r="D13" i="2" s="1"/>
  <c r="D20" i="2" s="1"/>
  <c r="D41" i="3" l="1"/>
  <c r="D44" i="3" s="1"/>
  <c r="E41" i="3"/>
  <c r="E44" i="3" s="1"/>
  <c r="E24" i="2"/>
  <c r="D24" i="2"/>
  <c r="D27" i="2" s="1"/>
  <c r="D70" i="1"/>
  <c r="D33" i="1"/>
  <c r="E42" i="1"/>
  <c r="D42" i="1"/>
  <c r="D39" i="1"/>
  <c r="E33" i="1"/>
  <c r="D30" i="1"/>
  <c r="E70" i="1"/>
  <c r="E66" i="1"/>
  <c r="E61" i="1" s="1"/>
  <c r="E56" i="1"/>
  <c r="D56" i="1"/>
  <c r="E47" i="1"/>
  <c r="D47" i="1"/>
  <c r="E39" i="1"/>
  <c r="E30" i="1"/>
  <c r="E22" i="1"/>
  <c r="D22" i="1"/>
  <c r="E20" i="1"/>
  <c r="D20" i="1"/>
  <c r="E14" i="1"/>
  <c r="D14" i="1"/>
  <c r="E26" i="2" l="1"/>
  <c r="E27" i="2" s="1"/>
  <c r="D61" i="1"/>
  <c r="D60" i="1" s="1"/>
  <c r="D29" i="1"/>
  <c r="D26" i="1" s="1"/>
  <c r="E29" i="1"/>
  <c r="E26" i="1" s="1"/>
  <c r="E46" i="1"/>
  <c r="E10" i="1"/>
  <c r="E60" i="1"/>
  <c r="D46" i="1"/>
  <c r="D10" i="1"/>
  <c r="D72" i="1" l="1"/>
  <c r="E72" i="1"/>
  <c r="E44" i="1"/>
  <c r="D44" i="1"/>
</calcChain>
</file>

<file path=xl/sharedStrings.xml><?xml version="1.0" encoding="utf-8"?>
<sst xmlns="http://schemas.openxmlformats.org/spreadsheetml/2006/main" count="308" uniqueCount="243">
  <si>
    <t>Financial Report</t>
  </si>
  <si>
    <t>Address:</t>
  </si>
  <si>
    <t>Tel: .............       Fax: .............</t>
  </si>
  <si>
    <t/>
  </si>
  <si>
    <t>Balance Sheet</t>
  </si>
  <si>
    <t>CT_EN</t>
  </si>
  <si>
    <t>MCT_EN</t>
  </si>
  <si>
    <t>TM_EN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</si>
  <si>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</si>
  <si>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</si>
  <si>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</si>
  <si>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</si>
  <si>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</si>
  <si>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</si>
  <si>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</si>
  <si>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II. Short-term investments</t>
  </si>
  <si>
    <t>120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</si>
  <si>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</si>
  <si>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</si>
  <si>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</si>
  <si>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</si>
  <si>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</si>
  <si>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</si>
  <si>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135</t>
  </si>
  <si>
    <t>136</t>
  </si>
  <si>
    <t>137</t>
  </si>
  <si>
    <t>IV. Inventory</t>
  </si>
  <si>
    <t>140</t>
  </si>
  <si>
    <t>1. Inventory</t>
  </si>
  <si>
    <t>141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</si>
  <si>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</si>
  <si>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</si>
  <si>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</si>
  <si>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</si>
  <si>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</si>
  <si>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</si>
  <si>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</si>
  <si>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</si>
  <si>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B. FIXED ASSETS</t>
  </si>
  <si>
    <t>200</t>
  </si>
  <si>
    <t>I. Long-term receivables</t>
  </si>
  <si>
    <t>210</t>
  </si>
  <si>
    <t>216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</si>
  <si>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</si>
  <si>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</si>
  <si>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</si>
  <si>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</si>
  <si>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</si>
  <si>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</si>
  <si>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</si>
  <si>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</si>
  <si>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</si>
  <si>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</si>
  <si>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</si>
  <si>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</si>
  <si>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</si>
  <si>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</si>
  <si>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</si>
  <si>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240</t>
  </si>
  <si>
    <t>242</t>
  </si>
  <si>
    <t>250</t>
  </si>
  <si>
    <t>252</t>
  </si>
  <si>
    <t>253</t>
  </si>
  <si>
    <t>260</t>
  </si>
  <si>
    <t>1. Long-term Prepaid Expenses</t>
  </si>
  <si>
    <t>261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</si>
  <si>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</si>
  <si>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</si>
  <si>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</si>
  <si>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</si>
  <si>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</si>
  <si>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</si>
  <si>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</si>
  <si>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</si>
  <si>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</si>
  <si>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</si>
  <si>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</si>
  <si>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</si>
  <si>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319</t>
  </si>
  <si>
    <t>320</t>
  </si>
  <si>
    <t>322</t>
  </si>
  <si>
    <t>II. Long-term liabilities</t>
  </si>
  <si>
    <t>330</t>
  </si>
  <si>
    <t>337</t>
  </si>
  <si>
    <t>338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</si>
  <si>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</si>
  <si>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</si>
  <si>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</si>
  <si>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</si>
  <si>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</si>
  <si>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</si>
  <si>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</si>
  <si>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</si>
  <si>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</si>
  <si>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4. Other capital</t>
  </si>
  <si>
    <t>414</t>
  </si>
  <si>
    <t>8. Investment &amp; Development Fund</t>
  </si>
  <si>
    <t>418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</si>
  <si>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</si>
  <si>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</si>
  <si>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</si>
  <si>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</si>
  <si>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</si>
  <si>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</si>
  <si>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</si>
  <si>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</si>
  <si>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</si>
  <si>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</si>
  <si>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</si>
  <si>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</si>
  <si>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TOTAL RESOURCES</t>
  </si>
  <si>
    <t>440</t>
  </si>
  <si>
    <t xml:space="preserve">Income Statement 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</si>
  <si>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</si>
  <si>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</si>
  <si>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</si>
  <si>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</si>
  <si>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</si>
  <si>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</si>
  <si>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</si>
  <si>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</si>
  <si>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</si>
  <si>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</si>
  <si>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</si>
  <si>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</si>
  <si>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</si>
  <si>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</si>
  <si>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</si>
  <si>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</si>
  <si>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</si>
  <si>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 xml:space="preserve">24 </t>
  </si>
  <si>
    <t>8. Selling expenses</t>
  </si>
  <si>
    <t>25</t>
  </si>
  <si>
    <t>9. General and administration expenses</t>
  </si>
  <si>
    <t>26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</si>
  <si>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</si>
  <si>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</si>
  <si>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</si>
  <si>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</si>
  <si>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</si>
  <si>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</si>
  <si>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</si>
  <si>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</si>
  <si>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15. Accounting profit (loss) before tax</t>
  </si>
  <si>
    <t>50</t>
  </si>
  <si>
    <t>16. Income tax payable</t>
  </si>
  <si>
    <t>51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</si>
  <si>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</si>
  <si>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</si>
  <si>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</si>
  <si>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</si>
  <si>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</si>
  <si>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</si>
  <si>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</si>
  <si>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</si>
  <si>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 xml:space="preserve">Cash flows - Indirect method 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</si>
  <si>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</si>
  <si>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</si>
  <si>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</si>
  <si>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</si>
  <si>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</si>
  <si>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</si>
  <si>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</si>
  <si>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</si>
  <si>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</si>
  <si>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</si>
  <si>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</si>
  <si>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</si>
  <si>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</si>
  <si>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</si>
  <si>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</si>
  <si>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</si>
  <si>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</si>
  <si>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</si>
  <si>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</si>
  <si>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</si>
  <si>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</si>
  <si>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</si>
  <si>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</si>
  <si>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</si>
  <si>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</si>
  <si>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</si>
  <si>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</si>
  <si>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</si>
  <si>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</si>
  <si>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</si>
  <si>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</si>
  <si>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</si>
  <si>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</si>
  <si>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</si>
  <si>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</si>
  <si>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24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</si>
  <si>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</si>
  <si>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</si>
  <si>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</si>
  <si>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</si>
  <si>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</si>
  <si>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33</t>
  </si>
  <si>
    <t>34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</si>
  <si>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</si>
  <si>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</si>
  <si>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</si>
  <si>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</si>
  <si>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</si>
  <si>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</si>
  <si>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1. Accounts Payable</t>
  </si>
  <si>
    <t>2. Advanced payments from buyers</t>
  </si>
  <si>
    <t>3. Tax Payables &amp; Payables to Government</t>
  </si>
  <si>
    <t>4. Employee Payables</t>
  </si>
  <si>
    <t>Company: CEG</t>
  </si>
  <si>
    <t>Quarter 4  year 2018</t>
  </si>
  <si>
    <t>Closing balance 31/12/2018</t>
  </si>
  <si>
    <t>Opening balance 01/01/2018</t>
  </si>
  <si>
    <t>7</t>
  </si>
  <si>
    <t>3. Receivables from short-term lending</t>
  </si>
  <si>
    <t>4. Other short-term receivables</t>
  </si>
  <si>
    <t xml:space="preserve">5. Allowance for incollectible accounts </t>
  </si>
  <si>
    <t>8</t>
  </si>
  <si>
    <t>9</t>
  </si>
  <si>
    <t>1. Other long-term receivables</t>
  </si>
  <si>
    <t>IV. Long-term assets in process</t>
  </si>
  <si>
    <t>1. Construction in progress</t>
  </si>
  <si>
    <t>1. Investment in Joint Ventures</t>
  </si>
  <si>
    <t>2. Investment in associates</t>
  </si>
  <si>
    <t>5. Expense Payables</t>
  </si>
  <si>
    <t xml:space="preserve">6. Others short-term payable </t>
  </si>
  <si>
    <t>7. Short-term borrowings and loans from finance lease</t>
  </si>
  <si>
    <t>8. Bonus and welfare fund</t>
  </si>
  <si>
    <t>1. Others Long-term payable</t>
  </si>
  <si>
    <t>2. Long-term borrowings and loans from finance lease</t>
  </si>
  <si>
    <t>3. Science and Technology Development Fund</t>
  </si>
  <si>
    <t>V. Long-term financial investments</t>
  </si>
  <si>
    <t>VI. Others</t>
  </si>
  <si>
    <t>18</t>
  </si>
  <si>
    <t>19</t>
  </si>
  <si>
    <t>This Year (2018)</t>
  </si>
  <si>
    <t>Last Year (2017)</t>
  </si>
  <si>
    <t>This year (2018)</t>
  </si>
  <si>
    <t>Last year (2017)</t>
  </si>
  <si>
    <t>5. Dividends paid for minority interest</t>
  </si>
  <si>
    <t>2. Proceeds from borrowing</t>
  </si>
  <si>
    <t>3. Payments of principal</t>
  </si>
  <si>
    <t>4. Dividends paid for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</si>
</sst>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49" fontId="2" fillId="0" borderId="1" xfId="0" applyNumberFormat="1" applyFont="1" applyBorder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2" fillId="0" borderId="1" xfId="0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164" fontId="2" fillId="0" borderId="0" xfId="1" applyNumberFormat="1" applyFont="1"/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1" xfId="0" applyFont="1" applyBorder="1"/>
    <xf numFmtId="49" fontId="7" fillId="0" borderId="1" xfId="0" applyNumberFormat="1" applyFont="1" applyBorder="1"/>
    <xf numFmtId="164" fontId="7" fillId="0" borderId="1" xfId="1" applyNumberFormat="1" applyFont="1" applyBorder="1"/>
    <xf numFmtId="0" fontId="7" fillId="0" borderId="0" xfId="0" applyFont="1"/>
    <xf numFmtId="0" fontId="7" fillId="0" borderId="3" xfId="0" applyFont="1" applyBorder="1"/>
    <xf numFmtId="49" fontId="7" fillId="0" borderId="3" xfId="0" applyNumberFormat="1" applyFont="1" applyBorder="1"/>
    <xf numFmtId="164" fontId="7" fillId="0" borderId="3" xfId="1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opLeftCell="A4" zoomScaleNormal="100" workbookViewId="0">
      <selection activeCell="D66" sqref="D66"/>
    </sheetView>
  </sheetViews>
  <sheetFormatPr defaultRowHeight="12" x14ac:dyDescent="0.2"/>
  <cols>
    <col min="1" max="1" width="50" customWidth="1"/>
    <col min="2" max="2" width="10" customWidth="1"/>
    <col min="4" max="5" width="20" customWidth="1"/>
  </cols>
  <sheetData>
    <row r="1" spans="1:5" x14ac:dyDescent="0.2">
      <c r="A1" s="23" t="s">
        <v>209</v>
      </c>
      <c r="B1" s="24"/>
      <c r="C1" t="s">
        <v>0</v>
      </c>
    </row>
    <row r="2" spans="1:5" x14ac:dyDescent="0.2">
      <c r="A2" s="24" t="s">
        <v>1</v>
      </c>
      <c r="B2" s="24"/>
      <c r="C2" t="s">
        <v>210</v>
      </c>
    </row>
    <row r="3" spans="1:5" x14ac:dyDescent="0.2">
      <c r="A3" s="24" t="s">
        <v>2</v>
      </c>
      <c r="B3" s="24"/>
    </row>
    <row r="4" spans="1:5" x14ac:dyDescent="0.2">
      <c r="C4" s="24" t="s">
        <v>3</v>
      </c>
      <c r="D4" s="24"/>
    </row>
    <row r="5" spans="1:5" ht="20.100000000000001" customHeight="1" x14ac:dyDescent="0.2">
      <c r="A5" s="25" t="s">
        <v>4</v>
      </c>
      <c r="B5" s="25"/>
      <c r="C5" s="25"/>
      <c r="D5" s="25"/>
      <c r="E5" s="25"/>
    </row>
    <row r="8" spans="1:5" x14ac:dyDescent="0.2">
      <c r="A8" s="1" t="s">
        <v>5</v>
      </c>
      <c r="B8" s="1" t="s">
        <v>6</v>
      </c>
      <c r="C8" s="1" t="s">
        <v>7</v>
      </c>
      <c r="D8" s="1" t="s">
        <v>211</v>
      </c>
      <c r="E8" s="1" t="s">
        <v>212</v>
      </c>
    </row>
    <row r="9" spans="1:5" x14ac:dyDescent="0.2">
      <c r="A9" s="2" t="s">
        <v>8</v>
      </c>
      <c r="B9" s="4"/>
      <c r="C9" s="4"/>
      <c r="D9" s="2" t="s">
        <v>3</v>
      </c>
      <c r="E9" s="2" t="s">
        <v>3</v>
      </c>
    </row>
    <row r="10" spans="1:5" x14ac:dyDescent="0.2">
      <c r="A10" s="2" t="s">
        <v>9</v>
      </c>
      <c r="B10" s="4" t="s">
        <v>10</v>
      </c>
      <c r="C10" s="4"/>
      <c r="D10" s="5">
        <f>D11+D13+D14+D20+D22</f>
        <v>217391176976</v>
      </c>
      <c r="E10" s="5">
        <f>E11+E13+E14+E20+E22</f>
        <v>222144678834</v>
      </c>
    </row>
    <row r="11" spans="1:5" x14ac:dyDescent="0.2">
      <c r="A11" s="2" t="s">
        <v>11</v>
      </c>
      <c r="B11" s="4" t="s">
        <v>12</v>
      </c>
      <c r="C11" s="4" t="s">
        <v>213</v>
      </c>
      <c r="D11" s="5">
        <f>D12</f>
        <v>12260747317</v>
      </c>
      <c r="E11" s="5">
        <f>E12</f>
        <v>15857399405</v>
      </c>
    </row>
    <row r="12" spans="1:5" x14ac:dyDescent="0.2">
      <c r="A12" s="3" t="s">
        <v>13</v>
      </c>
      <c r="B12" s="4" t="s">
        <v>14</v>
      </c>
      <c r="C12" s="4"/>
      <c r="D12" s="6">
        <v>12260747317</v>
      </c>
      <c r="E12" s="6">
        <v>15857399405</v>
      </c>
    </row>
    <row r="13" spans="1:5" x14ac:dyDescent="0.2">
      <c r="A13" s="2" t="s">
        <v>15</v>
      </c>
      <c r="B13" s="4" t="s">
        <v>16</v>
      </c>
      <c r="C13" s="4"/>
      <c r="D13" s="5">
        <v>0</v>
      </c>
      <c r="E13" s="5">
        <v>0</v>
      </c>
    </row>
    <row r="14" spans="1:5" x14ac:dyDescent="0.2">
      <c r="A14" s="2" t="s">
        <v>17</v>
      </c>
      <c r="B14" s="4" t="s">
        <v>18</v>
      </c>
      <c r="C14" s="4"/>
      <c r="D14" s="5">
        <f>SUM(D15:D19)</f>
        <v>99181223426</v>
      </c>
      <c r="E14" s="5">
        <f>SUM(E15:E19)</f>
        <v>96966236103</v>
      </c>
    </row>
    <row r="15" spans="1:5" x14ac:dyDescent="0.2">
      <c r="A15" s="3" t="s">
        <v>19</v>
      </c>
      <c r="B15" s="4" t="s">
        <v>20</v>
      </c>
      <c r="C15" s="4" t="s">
        <v>217</v>
      </c>
      <c r="D15" s="6">
        <v>100049227314</v>
      </c>
      <c r="E15" s="6">
        <v>102759428060</v>
      </c>
    </row>
    <row r="16" spans="1:5" x14ac:dyDescent="0.2">
      <c r="A16" s="3" t="s">
        <v>21</v>
      </c>
      <c r="B16" s="4" t="s">
        <v>22</v>
      </c>
      <c r="C16" s="4"/>
      <c r="D16" s="6">
        <v>5224895550</v>
      </c>
      <c r="E16" s="6">
        <v>4794563664</v>
      </c>
    </row>
    <row r="17" spans="1:5" x14ac:dyDescent="0.2">
      <c r="A17" s="3" t="s">
        <v>214</v>
      </c>
      <c r="B17" s="4" t="s">
        <v>23</v>
      </c>
      <c r="C17" s="4" t="s">
        <v>118</v>
      </c>
      <c r="D17" s="6">
        <v>2267334516</v>
      </c>
      <c r="E17" s="6">
        <v>2267334516</v>
      </c>
    </row>
    <row r="18" spans="1:5" x14ac:dyDescent="0.2">
      <c r="A18" s="3" t="s">
        <v>215</v>
      </c>
      <c r="B18" s="4" t="s">
        <v>24</v>
      </c>
      <c r="C18" s="4" t="s">
        <v>118</v>
      </c>
      <c r="D18" s="6">
        <v>3758629206</v>
      </c>
      <c r="E18" s="6">
        <v>1363773023</v>
      </c>
    </row>
    <row r="19" spans="1:5" x14ac:dyDescent="0.2">
      <c r="A19" s="3" t="s">
        <v>216</v>
      </c>
      <c r="B19" s="4" t="s">
        <v>25</v>
      </c>
      <c r="C19" s="4"/>
      <c r="D19" s="6">
        <v>-12118863160</v>
      </c>
      <c r="E19" s="6">
        <v>-14218863160</v>
      </c>
    </row>
    <row r="20" spans="1:5" x14ac:dyDescent="0.2">
      <c r="A20" s="2" t="s">
        <v>26</v>
      </c>
      <c r="B20" s="4" t="s">
        <v>27</v>
      </c>
      <c r="C20" s="4"/>
      <c r="D20" s="5">
        <f>SUM(D21:D21)</f>
        <v>103257389970</v>
      </c>
      <c r="E20" s="5">
        <f>SUM(E21:E21)</f>
        <v>106996610126</v>
      </c>
    </row>
    <row r="21" spans="1:5" x14ac:dyDescent="0.2">
      <c r="A21" s="3" t="s">
        <v>28</v>
      </c>
      <c r="B21" s="4" t="s">
        <v>29</v>
      </c>
      <c r="C21" s="4"/>
      <c r="D21" s="6">
        <v>103257389970</v>
      </c>
      <c r="E21" s="6">
        <v>106996610126</v>
      </c>
    </row>
    <row r="22" spans="1:5" x14ac:dyDescent="0.2">
      <c r="A22" s="2" t="s">
        <v>30</v>
      </c>
      <c r="B22" s="4" t="s">
        <v>31</v>
      </c>
      <c r="C22" s="4"/>
      <c r="D22" s="5">
        <f>SUM(D23:D25)</f>
        <v>2691816263</v>
      </c>
      <c r="E22" s="5">
        <f>SUM(E23:E25)</f>
        <v>2324433200</v>
      </c>
    </row>
    <row r="23" spans="1:5" x14ac:dyDescent="0.2">
      <c r="A23" s="3" t="s">
        <v>32</v>
      </c>
      <c r="B23" s="4" t="s">
        <v>33</v>
      </c>
      <c r="C23" s="4" t="s">
        <v>218</v>
      </c>
      <c r="D23" s="6">
        <v>8799582</v>
      </c>
      <c r="E23" s="6">
        <v>18037425</v>
      </c>
    </row>
    <row r="24" spans="1:5" x14ac:dyDescent="0.2">
      <c r="A24" s="3" t="s">
        <v>34</v>
      </c>
      <c r="B24" s="4" t="s">
        <v>35</v>
      </c>
      <c r="C24" s="4"/>
      <c r="D24" s="6">
        <v>2489832275</v>
      </c>
      <c r="E24" s="6">
        <v>2055352954</v>
      </c>
    </row>
    <row r="25" spans="1:5" x14ac:dyDescent="0.2">
      <c r="A25" s="3" t="s">
        <v>36</v>
      </c>
      <c r="B25" s="4" t="s">
        <v>37</v>
      </c>
      <c r="C25" s="4" t="s">
        <v>182</v>
      </c>
      <c r="D25" s="6">
        <v>193184406</v>
      </c>
      <c r="E25" s="6">
        <v>251042821</v>
      </c>
    </row>
    <row r="26" spans="1:5" x14ac:dyDescent="0.2">
      <c r="A26" s="2" t="s">
        <v>38</v>
      </c>
      <c r="B26" s="4" t="s">
        <v>39</v>
      </c>
      <c r="C26" s="4"/>
      <c r="D26" s="5">
        <f>D27+D29+D36+D37+D39+D42</f>
        <v>263323866639</v>
      </c>
      <c r="E26" s="5">
        <f>E27+E29+E36+E37+E39+E42</f>
        <v>261480697440</v>
      </c>
    </row>
    <row r="27" spans="1:5" x14ac:dyDescent="0.2">
      <c r="A27" s="2" t="s">
        <v>40</v>
      </c>
      <c r="B27" s="4" t="s">
        <v>41</v>
      </c>
      <c r="C27" s="4"/>
      <c r="D27" s="5">
        <f>D28</f>
        <v>6062323287</v>
      </c>
      <c r="E27" s="5">
        <f>E28</f>
        <v>6062323287</v>
      </c>
    </row>
    <row r="28" spans="1:5" x14ac:dyDescent="0.2">
      <c r="A28" s="3" t="s">
        <v>219</v>
      </c>
      <c r="B28" s="4" t="s">
        <v>42</v>
      </c>
      <c r="C28" s="4" t="s">
        <v>118</v>
      </c>
      <c r="D28" s="6">
        <v>6062323287</v>
      </c>
      <c r="E28" s="6">
        <v>6062323287</v>
      </c>
    </row>
    <row r="29" spans="1:5" x14ac:dyDescent="0.2">
      <c r="A29" s="2" t="s">
        <v>43</v>
      </c>
      <c r="B29" s="4" t="s">
        <v>44</v>
      </c>
      <c r="C29" s="4"/>
      <c r="D29" s="5">
        <f>D30+D33</f>
        <v>17820679531</v>
      </c>
      <c r="E29" s="5">
        <f>E30+E33</f>
        <v>19577381942</v>
      </c>
    </row>
    <row r="30" spans="1:5" x14ac:dyDescent="0.2">
      <c r="A30" s="2" t="s">
        <v>45</v>
      </c>
      <c r="B30" s="4" t="s">
        <v>46</v>
      </c>
      <c r="C30" s="4" t="s">
        <v>175</v>
      </c>
      <c r="D30" s="5">
        <f>D31+D32</f>
        <v>17542679531</v>
      </c>
      <c r="E30" s="5">
        <f>E31+E32</f>
        <v>19577381942</v>
      </c>
    </row>
    <row r="31" spans="1:5" x14ac:dyDescent="0.2">
      <c r="A31" s="3" t="s">
        <v>47</v>
      </c>
      <c r="B31" s="4" t="s">
        <v>48</v>
      </c>
      <c r="C31" s="4"/>
      <c r="D31" s="6">
        <v>54536567752</v>
      </c>
      <c r="E31" s="6">
        <v>54284110961</v>
      </c>
    </row>
    <row r="32" spans="1:5" x14ac:dyDescent="0.2">
      <c r="A32" s="3" t="s">
        <v>49</v>
      </c>
      <c r="B32" s="4" t="s">
        <v>50</v>
      </c>
      <c r="C32" s="4"/>
      <c r="D32" s="6">
        <v>-36993888221</v>
      </c>
      <c r="E32" s="6">
        <v>-34706729019</v>
      </c>
    </row>
    <row r="33" spans="1:5" x14ac:dyDescent="0.2">
      <c r="A33" s="2" t="s">
        <v>51</v>
      </c>
      <c r="B33" s="4" t="s">
        <v>52</v>
      </c>
      <c r="C33" s="4" t="s">
        <v>178</v>
      </c>
      <c r="D33" s="5">
        <f>D34+D35</f>
        <v>278000000</v>
      </c>
      <c r="E33" s="5">
        <f>E34+E35</f>
        <v>0</v>
      </c>
    </row>
    <row r="34" spans="1:5" x14ac:dyDescent="0.2">
      <c r="A34" s="3" t="s">
        <v>47</v>
      </c>
      <c r="B34" s="4" t="s">
        <v>53</v>
      </c>
      <c r="C34" s="4"/>
      <c r="D34" s="6">
        <v>3698068098</v>
      </c>
      <c r="E34" s="6">
        <v>3398068098</v>
      </c>
    </row>
    <row r="35" spans="1:5" x14ac:dyDescent="0.2">
      <c r="A35" s="3" t="s">
        <v>54</v>
      </c>
      <c r="B35" s="4" t="s">
        <v>55</v>
      </c>
      <c r="C35" s="4"/>
      <c r="D35" s="6">
        <v>-3420068098</v>
      </c>
      <c r="E35" s="6">
        <v>-3398068098</v>
      </c>
    </row>
    <row r="36" spans="1:5" x14ac:dyDescent="0.2">
      <c r="A36" s="2" t="s">
        <v>56</v>
      </c>
      <c r="B36" s="4" t="s">
        <v>57</v>
      </c>
      <c r="C36" s="4"/>
      <c r="D36" s="5">
        <v>0</v>
      </c>
      <c r="E36" s="5">
        <v>0</v>
      </c>
    </row>
    <row r="37" spans="1:5" x14ac:dyDescent="0.2">
      <c r="A37" s="2" t="s">
        <v>220</v>
      </c>
      <c r="B37" s="4" t="s">
        <v>58</v>
      </c>
      <c r="C37" s="4"/>
      <c r="D37" s="5">
        <f>+D38</f>
        <v>206292818473</v>
      </c>
      <c r="E37" s="5">
        <f>+E38</f>
        <v>205428739541</v>
      </c>
    </row>
    <row r="38" spans="1:5" x14ac:dyDescent="0.2">
      <c r="A38" s="3" t="s">
        <v>221</v>
      </c>
      <c r="B38" s="4" t="s">
        <v>59</v>
      </c>
      <c r="C38" s="4" t="s">
        <v>180</v>
      </c>
      <c r="D38" s="6">
        <v>206292818473</v>
      </c>
      <c r="E38" s="6">
        <v>205428739541</v>
      </c>
    </row>
    <row r="39" spans="1:5" x14ac:dyDescent="0.2">
      <c r="A39" s="2" t="s">
        <v>231</v>
      </c>
      <c r="B39" s="4" t="s">
        <v>60</v>
      </c>
      <c r="C39" s="4" t="s">
        <v>176</v>
      </c>
      <c r="D39" s="5">
        <f>SUM(D40:D41)</f>
        <v>14883414644</v>
      </c>
      <c r="E39" s="5">
        <f>SUM(E40:E41)</f>
        <v>14562141257</v>
      </c>
    </row>
    <row r="40" spans="1:5" x14ac:dyDescent="0.2">
      <c r="A40" s="3" t="s">
        <v>222</v>
      </c>
      <c r="B40" s="4" t="s">
        <v>61</v>
      </c>
      <c r="C40" s="4"/>
      <c r="D40" s="6">
        <v>3531901144</v>
      </c>
      <c r="E40" s="6">
        <v>3210627757</v>
      </c>
    </row>
    <row r="41" spans="1:5" x14ac:dyDescent="0.2">
      <c r="A41" s="3" t="s">
        <v>223</v>
      </c>
      <c r="B41" s="4" t="s">
        <v>62</v>
      </c>
      <c r="C41" s="4"/>
      <c r="D41" s="6">
        <v>11351513500</v>
      </c>
      <c r="E41" s="6">
        <v>11351513500</v>
      </c>
    </row>
    <row r="42" spans="1:5" x14ac:dyDescent="0.2">
      <c r="A42" s="2" t="s">
        <v>232</v>
      </c>
      <c r="B42" s="4" t="s">
        <v>63</v>
      </c>
      <c r="C42" s="4"/>
      <c r="D42" s="5">
        <f>SUM(D43:D43)</f>
        <v>18264630704</v>
      </c>
      <c r="E42" s="5">
        <f>SUM(E43:E43)</f>
        <v>15850111413</v>
      </c>
    </row>
    <row r="43" spans="1:5" x14ac:dyDescent="0.2">
      <c r="A43" s="3" t="s">
        <v>64</v>
      </c>
      <c r="B43" s="4" t="s">
        <v>65</v>
      </c>
      <c r="C43" s="4" t="s">
        <v>218</v>
      </c>
      <c r="D43" s="6">
        <v>18264630704</v>
      </c>
      <c r="E43" s="6">
        <v>15850111413</v>
      </c>
    </row>
    <row r="44" spans="1:5" x14ac:dyDescent="0.2">
      <c r="A44" s="2" t="s">
        <v>66</v>
      </c>
      <c r="B44" s="4" t="s">
        <v>67</v>
      </c>
      <c r="C44" s="4"/>
      <c r="D44" s="7">
        <f>D10+D26</f>
        <v>480715043615</v>
      </c>
      <c r="E44" s="7">
        <f>E10+E26</f>
        <v>483625376274</v>
      </c>
    </row>
    <row r="45" spans="1:5" x14ac:dyDescent="0.2">
      <c r="A45" s="2" t="s">
        <v>68</v>
      </c>
      <c r="B45" s="4"/>
      <c r="C45" s="4"/>
      <c r="D45" s="2" t="s">
        <v>3</v>
      </c>
      <c r="E45" s="2" t="s">
        <v>3</v>
      </c>
    </row>
    <row r="46" spans="1:5" x14ac:dyDescent="0.2">
      <c r="A46" s="2" t="s">
        <v>69</v>
      </c>
      <c r="B46" s="4" t="s">
        <v>70</v>
      </c>
      <c r="C46" s="4"/>
      <c r="D46" s="7">
        <f>D47+D56</f>
        <v>339854960123</v>
      </c>
      <c r="E46" s="7">
        <f>E47+E56</f>
        <v>345492391616</v>
      </c>
    </row>
    <row r="47" spans="1:5" x14ac:dyDescent="0.2">
      <c r="A47" s="2" t="s">
        <v>71</v>
      </c>
      <c r="B47" s="4" t="s">
        <v>72</v>
      </c>
      <c r="C47" s="4"/>
      <c r="D47" s="7">
        <f>SUM(D48:D55)</f>
        <v>118618468834</v>
      </c>
      <c r="E47" s="7">
        <f>SUM(E48:E55)</f>
        <v>124345641094</v>
      </c>
    </row>
    <row r="48" spans="1:5" x14ac:dyDescent="0.2">
      <c r="A48" s="3" t="s">
        <v>205</v>
      </c>
      <c r="B48" s="4" t="s">
        <v>73</v>
      </c>
      <c r="C48" s="4" t="s">
        <v>184</v>
      </c>
      <c r="D48" s="6">
        <v>46140222000</v>
      </c>
      <c r="E48" s="6">
        <v>41920314284</v>
      </c>
    </row>
    <row r="49" spans="1:5" x14ac:dyDescent="0.2">
      <c r="A49" s="3" t="s">
        <v>206</v>
      </c>
      <c r="B49" s="4" t="s">
        <v>74</v>
      </c>
      <c r="C49" s="4"/>
      <c r="D49" s="6">
        <v>7434021190</v>
      </c>
      <c r="E49" s="6">
        <v>8113391587</v>
      </c>
    </row>
    <row r="50" spans="1:5" x14ac:dyDescent="0.2">
      <c r="A50" s="3" t="s">
        <v>207</v>
      </c>
      <c r="B50" s="4" t="s">
        <v>75</v>
      </c>
      <c r="C50" s="4" t="s">
        <v>233</v>
      </c>
      <c r="D50" s="6">
        <v>4627357840</v>
      </c>
      <c r="E50" s="6">
        <v>3042579354</v>
      </c>
    </row>
    <row r="51" spans="1:5" x14ac:dyDescent="0.2">
      <c r="A51" s="3" t="s">
        <v>208</v>
      </c>
      <c r="B51" s="4" t="s">
        <v>76</v>
      </c>
      <c r="C51" s="4"/>
      <c r="D51" s="6">
        <v>3860448695</v>
      </c>
      <c r="E51" s="6">
        <v>4094397216</v>
      </c>
    </row>
    <row r="52" spans="1:5" x14ac:dyDescent="0.2">
      <c r="A52" s="3" t="s">
        <v>224</v>
      </c>
      <c r="B52" s="4" t="s">
        <v>77</v>
      </c>
      <c r="C52" s="4"/>
      <c r="D52" s="6">
        <v>394797060</v>
      </c>
      <c r="E52" s="6">
        <v>279020434</v>
      </c>
    </row>
    <row r="53" spans="1:5" x14ac:dyDescent="0.2">
      <c r="A53" s="3" t="s">
        <v>225</v>
      </c>
      <c r="B53" s="4" t="s">
        <v>78</v>
      </c>
      <c r="C53" s="4" t="s">
        <v>182</v>
      </c>
      <c r="D53" s="6">
        <v>2952077580</v>
      </c>
      <c r="E53" s="6">
        <v>6269059176</v>
      </c>
    </row>
    <row r="54" spans="1:5" x14ac:dyDescent="0.2">
      <c r="A54" s="3" t="s">
        <v>226</v>
      </c>
      <c r="B54" s="4" t="s">
        <v>79</v>
      </c>
      <c r="C54" s="4" t="s">
        <v>234</v>
      </c>
      <c r="D54" s="6">
        <v>52434152407</v>
      </c>
      <c r="E54" s="6">
        <v>59844811490</v>
      </c>
    </row>
    <row r="55" spans="1:5" x14ac:dyDescent="0.2">
      <c r="A55" s="3" t="s">
        <v>227</v>
      </c>
      <c r="B55" s="4" t="s">
        <v>80</v>
      </c>
      <c r="C55" s="4"/>
      <c r="D55" s="6">
        <v>775392062</v>
      </c>
      <c r="E55" s="6">
        <v>782067553</v>
      </c>
    </row>
    <row r="56" spans="1:5" s="19" customFormat="1" x14ac:dyDescent="0.2">
      <c r="A56" s="16" t="s">
        <v>81</v>
      </c>
      <c r="B56" s="17" t="s">
        <v>82</v>
      </c>
      <c r="C56" s="17"/>
      <c r="D56" s="18">
        <f>SUM(D57:D59)</f>
        <v>221236491289</v>
      </c>
      <c r="E56" s="18">
        <f>SUM(E57:E59)</f>
        <v>221146750522</v>
      </c>
    </row>
    <row r="57" spans="1:5" x14ac:dyDescent="0.2">
      <c r="A57" s="3" t="s">
        <v>228</v>
      </c>
      <c r="B57" s="4" t="s">
        <v>83</v>
      </c>
      <c r="C57" s="4" t="s">
        <v>182</v>
      </c>
      <c r="D57" s="6">
        <v>219012569882</v>
      </c>
      <c r="E57" s="6">
        <v>218291750522</v>
      </c>
    </row>
    <row r="58" spans="1:5" x14ac:dyDescent="0.2">
      <c r="A58" s="3" t="s">
        <v>229</v>
      </c>
      <c r="B58" s="4" t="s">
        <v>84</v>
      </c>
      <c r="C58" s="4" t="s">
        <v>234</v>
      </c>
      <c r="D58" s="6">
        <v>1145900000</v>
      </c>
      <c r="E58" s="6">
        <v>1555000000</v>
      </c>
    </row>
    <row r="59" spans="1:5" x14ac:dyDescent="0.2">
      <c r="A59" s="3" t="s">
        <v>230</v>
      </c>
      <c r="B59" s="4" t="s">
        <v>85</v>
      </c>
      <c r="C59" s="4"/>
      <c r="D59" s="6">
        <v>1078021407</v>
      </c>
      <c r="E59" s="6">
        <v>1300000000</v>
      </c>
    </row>
    <row r="60" spans="1:5" x14ac:dyDescent="0.2">
      <c r="A60" s="2" t="s">
        <v>86</v>
      </c>
      <c r="B60" s="4" t="s">
        <v>87</v>
      </c>
      <c r="C60" s="4"/>
      <c r="D60" s="7">
        <f>D61+D70</f>
        <v>140860083492</v>
      </c>
      <c r="E60" s="7">
        <f>E61+E70</f>
        <v>138132984658</v>
      </c>
    </row>
    <row r="61" spans="1:5" x14ac:dyDescent="0.2">
      <c r="A61" s="2" t="s">
        <v>88</v>
      </c>
      <c r="B61" s="4" t="s">
        <v>89</v>
      </c>
      <c r="C61" s="4" t="s">
        <v>122</v>
      </c>
      <c r="D61" s="8">
        <f>D62+SUM(D64:D66)+D69</f>
        <v>134624766492</v>
      </c>
      <c r="E61" s="8">
        <f>E62+SUM(E64:E66)+E69</f>
        <v>130348924658</v>
      </c>
    </row>
    <row r="62" spans="1:5" x14ac:dyDescent="0.2">
      <c r="A62" s="2" t="s">
        <v>90</v>
      </c>
      <c r="B62" s="4" t="s">
        <v>91</v>
      </c>
      <c r="C62" s="4"/>
      <c r="D62" s="6">
        <f>D63</f>
        <v>38000000000</v>
      </c>
      <c r="E62" s="6">
        <f>E63</f>
        <v>38000000000</v>
      </c>
    </row>
    <row r="63" spans="1:5" x14ac:dyDescent="0.2">
      <c r="A63" s="3" t="s">
        <v>92</v>
      </c>
      <c r="B63" s="4" t="s">
        <v>93</v>
      </c>
      <c r="C63" s="4"/>
      <c r="D63" s="6">
        <v>38000000000</v>
      </c>
      <c r="E63" s="6">
        <v>38000000000</v>
      </c>
    </row>
    <row r="64" spans="1:5" x14ac:dyDescent="0.2">
      <c r="A64" s="3" t="s">
        <v>94</v>
      </c>
      <c r="B64" s="4" t="s">
        <v>95</v>
      </c>
      <c r="C64" s="4"/>
      <c r="D64" s="6">
        <v>16200000000</v>
      </c>
      <c r="E64" s="6">
        <v>16200000000</v>
      </c>
    </row>
    <row r="65" spans="1:5" x14ac:dyDescent="0.2">
      <c r="A65" s="3" t="s">
        <v>96</v>
      </c>
      <c r="B65" s="4" t="s">
        <v>97</v>
      </c>
      <c r="C65" s="4"/>
      <c r="D65" s="6">
        <v>10793442327</v>
      </c>
      <c r="E65" s="6">
        <v>10793442327</v>
      </c>
    </row>
    <row r="66" spans="1:5" x14ac:dyDescent="0.2">
      <c r="A66" s="2" t="s">
        <v>98</v>
      </c>
      <c r="B66" s="4" t="s">
        <v>99</v>
      </c>
      <c r="C66" s="4"/>
      <c r="D66" s="9">
        <v>19998629042</v>
      </c>
      <c r="E66" s="9">
        <f>SUM(E67:E68)</f>
        <v>19251136100</v>
      </c>
    </row>
    <row r="67" spans="1:5" x14ac:dyDescent="0.2">
      <c r="A67" s="3" t="s">
        <v>100</v>
      </c>
      <c r="B67" s="4" t="s">
        <v>101</v>
      </c>
      <c r="C67" s="4"/>
      <c r="D67" s="6">
        <v>16713635514</v>
      </c>
      <c r="E67" s="6">
        <v>21172313290</v>
      </c>
    </row>
    <row r="68" spans="1:5" x14ac:dyDescent="0.2">
      <c r="A68" s="3" t="s">
        <v>102</v>
      </c>
      <c r="B68" s="4" t="s">
        <v>103</v>
      </c>
      <c r="C68" s="4"/>
      <c r="D68" s="6">
        <v>3284993527</v>
      </c>
      <c r="E68" s="6">
        <v>-1921177190</v>
      </c>
    </row>
    <row r="69" spans="1:5" x14ac:dyDescent="0.2">
      <c r="A69" s="3" t="s">
        <v>104</v>
      </c>
      <c r="B69" s="4" t="s">
        <v>105</v>
      </c>
      <c r="C69" s="4"/>
      <c r="D69" s="6">
        <v>49632695123</v>
      </c>
      <c r="E69" s="6">
        <v>46104346231</v>
      </c>
    </row>
    <row r="70" spans="1:5" s="19" customFormat="1" x14ac:dyDescent="0.2">
      <c r="A70" s="16" t="s">
        <v>106</v>
      </c>
      <c r="B70" s="17" t="s">
        <v>107</v>
      </c>
      <c r="C70" s="17"/>
      <c r="D70" s="18">
        <f>SUM(D71:D71)</f>
        <v>6235317000</v>
      </c>
      <c r="E70" s="18">
        <f>SUM(E71:E71)</f>
        <v>7784060000</v>
      </c>
    </row>
    <row r="71" spans="1:5" x14ac:dyDescent="0.2">
      <c r="A71" s="3" t="s">
        <v>108</v>
      </c>
      <c r="B71" s="4" t="s">
        <v>109</v>
      </c>
      <c r="C71" s="4"/>
      <c r="D71" s="6">
        <v>6235317000</v>
      </c>
      <c r="E71" s="6">
        <v>7784060000</v>
      </c>
    </row>
    <row r="72" spans="1:5" x14ac:dyDescent="0.2">
      <c r="A72" s="2" t="s">
        <v>110</v>
      </c>
      <c r="B72" s="4" t="s">
        <v>111</v>
      </c>
      <c r="C72" s="4"/>
      <c r="D72" s="7">
        <f>D60+D46</f>
        <v>480715043615</v>
      </c>
      <c r="E72" s="7">
        <f>E60+E46</f>
        <v>483625376274</v>
      </c>
    </row>
  </sheetData>
  <mergeCells count="5">
    <mergeCell ref="A1:B1"/>
    <mergeCell ref="A2:B2"/>
    <mergeCell ref="A3:B3"/>
    <mergeCell ref="C4:D4"/>
    <mergeCell ref="A5:E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8921-4648-441B-82C1-C449F880269D}">
  <dimension ref="A1:E29"/>
  <sheetViews>
    <sheetView topLeftCell="A7" workbookViewId="0">
      <selection activeCell="E26" sqref="E26"/>
    </sheetView>
  </sheetViews>
  <sheetFormatPr defaultRowHeight="12" x14ac:dyDescent="0.2"/>
  <cols>
    <col min="1" max="1" width="50" customWidth="1"/>
    <col min="2" max="2" width="10" customWidth="1"/>
    <col min="4" max="5" width="20" style="10" customWidth="1"/>
    <col min="255" max="255" width="50" customWidth="1"/>
    <col min="256" max="256" width="10" customWidth="1"/>
    <col min="258" max="260" width="20" customWidth="1"/>
    <col min="261" max="261" width="20.5703125" customWidth="1"/>
    <col min="511" max="511" width="50" customWidth="1"/>
    <col min="512" max="512" width="10" customWidth="1"/>
    <col min="514" max="516" width="20" customWidth="1"/>
    <col min="517" max="517" width="20.5703125" customWidth="1"/>
    <col min="767" max="767" width="50" customWidth="1"/>
    <col min="768" max="768" width="10" customWidth="1"/>
    <col min="770" max="772" width="20" customWidth="1"/>
    <col min="773" max="773" width="20.5703125" customWidth="1"/>
    <col min="1023" max="1023" width="50" customWidth="1"/>
    <col min="1024" max="1024" width="10" customWidth="1"/>
    <col min="1026" max="1028" width="20" customWidth="1"/>
    <col min="1029" max="1029" width="20.5703125" customWidth="1"/>
    <col min="1279" max="1279" width="50" customWidth="1"/>
    <col min="1280" max="1280" width="10" customWidth="1"/>
    <col min="1282" max="1284" width="20" customWidth="1"/>
    <col min="1285" max="1285" width="20.5703125" customWidth="1"/>
    <col min="1535" max="1535" width="50" customWidth="1"/>
    <col min="1536" max="1536" width="10" customWidth="1"/>
    <col min="1538" max="1540" width="20" customWidth="1"/>
    <col min="1541" max="1541" width="20.5703125" customWidth="1"/>
    <col min="1791" max="1791" width="50" customWidth="1"/>
    <col min="1792" max="1792" width="10" customWidth="1"/>
    <col min="1794" max="1796" width="20" customWidth="1"/>
    <col min="1797" max="1797" width="20.5703125" customWidth="1"/>
    <col min="2047" max="2047" width="50" customWidth="1"/>
    <col min="2048" max="2048" width="10" customWidth="1"/>
    <col min="2050" max="2052" width="20" customWidth="1"/>
    <col min="2053" max="2053" width="20.5703125" customWidth="1"/>
    <col min="2303" max="2303" width="50" customWidth="1"/>
    <col min="2304" max="2304" width="10" customWidth="1"/>
    <col min="2306" max="2308" width="20" customWidth="1"/>
    <col min="2309" max="2309" width="20.5703125" customWidth="1"/>
    <col min="2559" max="2559" width="50" customWidth="1"/>
    <col min="2560" max="2560" width="10" customWidth="1"/>
    <col min="2562" max="2564" width="20" customWidth="1"/>
    <col min="2565" max="2565" width="20.5703125" customWidth="1"/>
    <col min="2815" max="2815" width="50" customWidth="1"/>
    <col min="2816" max="2816" width="10" customWidth="1"/>
    <col min="2818" max="2820" width="20" customWidth="1"/>
    <col min="2821" max="2821" width="20.5703125" customWidth="1"/>
    <col min="3071" max="3071" width="50" customWidth="1"/>
    <col min="3072" max="3072" width="10" customWidth="1"/>
    <col min="3074" max="3076" width="20" customWidth="1"/>
    <col min="3077" max="3077" width="20.5703125" customWidth="1"/>
    <col min="3327" max="3327" width="50" customWidth="1"/>
    <col min="3328" max="3328" width="10" customWidth="1"/>
    <col min="3330" max="3332" width="20" customWidth="1"/>
    <col min="3333" max="3333" width="20.5703125" customWidth="1"/>
    <col min="3583" max="3583" width="50" customWidth="1"/>
    <col min="3584" max="3584" width="10" customWidth="1"/>
    <col min="3586" max="3588" width="20" customWidth="1"/>
    <col min="3589" max="3589" width="20.5703125" customWidth="1"/>
    <col min="3839" max="3839" width="50" customWidth="1"/>
    <col min="3840" max="3840" width="10" customWidth="1"/>
    <col min="3842" max="3844" width="20" customWidth="1"/>
    <col min="3845" max="3845" width="20.5703125" customWidth="1"/>
    <col min="4095" max="4095" width="50" customWidth="1"/>
    <col min="4096" max="4096" width="10" customWidth="1"/>
    <col min="4098" max="4100" width="20" customWidth="1"/>
    <col min="4101" max="4101" width="20.5703125" customWidth="1"/>
    <col min="4351" max="4351" width="50" customWidth="1"/>
    <col min="4352" max="4352" width="10" customWidth="1"/>
    <col min="4354" max="4356" width="20" customWidth="1"/>
    <col min="4357" max="4357" width="20.5703125" customWidth="1"/>
    <col min="4607" max="4607" width="50" customWidth="1"/>
    <col min="4608" max="4608" width="10" customWidth="1"/>
    <col min="4610" max="4612" width="20" customWidth="1"/>
    <col min="4613" max="4613" width="20.5703125" customWidth="1"/>
    <col min="4863" max="4863" width="50" customWidth="1"/>
    <col min="4864" max="4864" width="10" customWidth="1"/>
    <col min="4866" max="4868" width="20" customWidth="1"/>
    <col min="4869" max="4869" width="20.5703125" customWidth="1"/>
    <col min="5119" max="5119" width="50" customWidth="1"/>
    <col min="5120" max="5120" width="10" customWidth="1"/>
    <col min="5122" max="5124" width="20" customWidth="1"/>
    <col min="5125" max="5125" width="20.5703125" customWidth="1"/>
    <col min="5375" max="5375" width="50" customWidth="1"/>
    <col min="5376" max="5376" width="10" customWidth="1"/>
    <col min="5378" max="5380" width="20" customWidth="1"/>
    <col min="5381" max="5381" width="20.5703125" customWidth="1"/>
    <col min="5631" max="5631" width="50" customWidth="1"/>
    <col min="5632" max="5632" width="10" customWidth="1"/>
    <col min="5634" max="5636" width="20" customWidth="1"/>
    <col min="5637" max="5637" width="20.5703125" customWidth="1"/>
    <col min="5887" max="5887" width="50" customWidth="1"/>
    <col min="5888" max="5888" width="10" customWidth="1"/>
    <col min="5890" max="5892" width="20" customWidth="1"/>
    <col min="5893" max="5893" width="20.5703125" customWidth="1"/>
    <col min="6143" max="6143" width="50" customWidth="1"/>
    <col min="6144" max="6144" width="10" customWidth="1"/>
    <col min="6146" max="6148" width="20" customWidth="1"/>
    <col min="6149" max="6149" width="20.5703125" customWidth="1"/>
    <col min="6399" max="6399" width="50" customWidth="1"/>
    <col min="6400" max="6400" width="10" customWidth="1"/>
    <col min="6402" max="6404" width="20" customWidth="1"/>
    <col min="6405" max="6405" width="20.5703125" customWidth="1"/>
    <col min="6655" max="6655" width="50" customWidth="1"/>
    <col min="6656" max="6656" width="10" customWidth="1"/>
    <col min="6658" max="6660" width="20" customWidth="1"/>
    <col min="6661" max="6661" width="20.5703125" customWidth="1"/>
    <col min="6911" max="6911" width="50" customWidth="1"/>
    <col min="6912" max="6912" width="10" customWidth="1"/>
    <col min="6914" max="6916" width="20" customWidth="1"/>
    <col min="6917" max="6917" width="20.5703125" customWidth="1"/>
    <col min="7167" max="7167" width="50" customWidth="1"/>
    <col min="7168" max="7168" width="10" customWidth="1"/>
    <col min="7170" max="7172" width="20" customWidth="1"/>
    <col min="7173" max="7173" width="20.5703125" customWidth="1"/>
    <col min="7423" max="7423" width="50" customWidth="1"/>
    <col min="7424" max="7424" width="10" customWidth="1"/>
    <col min="7426" max="7428" width="20" customWidth="1"/>
    <col min="7429" max="7429" width="20.5703125" customWidth="1"/>
    <col min="7679" max="7679" width="50" customWidth="1"/>
    <col min="7680" max="7680" width="10" customWidth="1"/>
    <col min="7682" max="7684" width="20" customWidth="1"/>
    <col min="7685" max="7685" width="20.5703125" customWidth="1"/>
    <col min="7935" max="7935" width="50" customWidth="1"/>
    <col min="7936" max="7936" width="10" customWidth="1"/>
    <col min="7938" max="7940" width="20" customWidth="1"/>
    <col min="7941" max="7941" width="20.5703125" customWidth="1"/>
    <col min="8191" max="8191" width="50" customWidth="1"/>
    <col min="8192" max="8192" width="10" customWidth="1"/>
    <col min="8194" max="8196" width="20" customWidth="1"/>
    <col min="8197" max="8197" width="20.5703125" customWidth="1"/>
    <col min="8447" max="8447" width="50" customWidth="1"/>
    <col min="8448" max="8448" width="10" customWidth="1"/>
    <col min="8450" max="8452" width="20" customWidth="1"/>
    <col min="8453" max="8453" width="20.5703125" customWidth="1"/>
    <col min="8703" max="8703" width="50" customWidth="1"/>
    <col min="8704" max="8704" width="10" customWidth="1"/>
    <col min="8706" max="8708" width="20" customWidth="1"/>
    <col min="8709" max="8709" width="20.5703125" customWidth="1"/>
    <col min="8959" max="8959" width="50" customWidth="1"/>
    <col min="8960" max="8960" width="10" customWidth="1"/>
    <col min="8962" max="8964" width="20" customWidth="1"/>
    <col min="8965" max="8965" width="20.5703125" customWidth="1"/>
    <col min="9215" max="9215" width="50" customWidth="1"/>
    <col min="9216" max="9216" width="10" customWidth="1"/>
    <col min="9218" max="9220" width="20" customWidth="1"/>
    <col min="9221" max="9221" width="20.5703125" customWidth="1"/>
    <col min="9471" max="9471" width="50" customWidth="1"/>
    <col min="9472" max="9472" width="10" customWidth="1"/>
    <col min="9474" max="9476" width="20" customWidth="1"/>
    <col min="9477" max="9477" width="20.5703125" customWidth="1"/>
    <col min="9727" max="9727" width="50" customWidth="1"/>
    <col min="9728" max="9728" width="10" customWidth="1"/>
    <col min="9730" max="9732" width="20" customWidth="1"/>
    <col min="9733" max="9733" width="20.5703125" customWidth="1"/>
    <col min="9983" max="9983" width="50" customWidth="1"/>
    <col min="9984" max="9984" width="10" customWidth="1"/>
    <col min="9986" max="9988" width="20" customWidth="1"/>
    <col min="9989" max="9989" width="20.5703125" customWidth="1"/>
    <col min="10239" max="10239" width="50" customWidth="1"/>
    <col min="10240" max="10240" width="10" customWidth="1"/>
    <col min="10242" max="10244" width="20" customWidth="1"/>
    <col min="10245" max="10245" width="20.5703125" customWidth="1"/>
    <col min="10495" max="10495" width="50" customWidth="1"/>
    <col min="10496" max="10496" width="10" customWidth="1"/>
    <col min="10498" max="10500" width="20" customWidth="1"/>
    <col min="10501" max="10501" width="20.5703125" customWidth="1"/>
    <col min="10751" max="10751" width="50" customWidth="1"/>
    <col min="10752" max="10752" width="10" customWidth="1"/>
    <col min="10754" max="10756" width="20" customWidth="1"/>
    <col min="10757" max="10757" width="20.5703125" customWidth="1"/>
    <col min="11007" max="11007" width="50" customWidth="1"/>
    <col min="11008" max="11008" width="10" customWidth="1"/>
    <col min="11010" max="11012" width="20" customWidth="1"/>
    <col min="11013" max="11013" width="20.5703125" customWidth="1"/>
    <col min="11263" max="11263" width="50" customWidth="1"/>
    <col min="11264" max="11264" width="10" customWidth="1"/>
    <col min="11266" max="11268" width="20" customWidth="1"/>
    <col min="11269" max="11269" width="20.5703125" customWidth="1"/>
    <col min="11519" max="11519" width="50" customWidth="1"/>
    <col min="11520" max="11520" width="10" customWidth="1"/>
    <col min="11522" max="11524" width="20" customWidth="1"/>
    <col min="11525" max="11525" width="20.5703125" customWidth="1"/>
    <col min="11775" max="11775" width="50" customWidth="1"/>
    <col min="11776" max="11776" width="10" customWidth="1"/>
    <col min="11778" max="11780" width="20" customWidth="1"/>
    <col min="11781" max="11781" width="20.5703125" customWidth="1"/>
    <col min="12031" max="12031" width="50" customWidth="1"/>
    <col min="12032" max="12032" width="10" customWidth="1"/>
    <col min="12034" max="12036" width="20" customWidth="1"/>
    <col min="12037" max="12037" width="20.5703125" customWidth="1"/>
    <col min="12287" max="12287" width="50" customWidth="1"/>
    <col min="12288" max="12288" width="10" customWidth="1"/>
    <col min="12290" max="12292" width="20" customWidth="1"/>
    <col min="12293" max="12293" width="20.5703125" customWidth="1"/>
    <col min="12543" max="12543" width="50" customWidth="1"/>
    <col min="12544" max="12544" width="10" customWidth="1"/>
    <col min="12546" max="12548" width="20" customWidth="1"/>
    <col min="12549" max="12549" width="20.5703125" customWidth="1"/>
    <col min="12799" max="12799" width="50" customWidth="1"/>
    <col min="12800" max="12800" width="10" customWidth="1"/>
    <col min="12802" max="12804" width="20" customWidth="1"/>
    <col min="12805" max="12805" width="20.5703125" customWidth="1"/>
    <col min="13055" max="13055" width="50" customWidth="1"/>
    <col min="13056" max="13056" width="10" customWidth="1"/>
    <col min="13058" max="13060" width="20" customWidth="1"/>
    <col min="13061" max="13061" width="20.5703125" customWidth="1"/>
    <col min="13311" max="13311" width="50" customWidth="1"/>
    <col min="13312" max="13312" width="10" customWidth="1"/>
    <col min="13314" max="13316" width="20" customWidth="1"/>
    <col min="13317" max="13317" width="20.5703125" customWidth="1"/>
    <col min="13567" max="13567" width="50" customWidth="1"/>
    <col min="13568" max="13568" width="10" customWidth="1"/>
    <col min="13570" max="13572" width="20" customWidth="1"/>
    <col min="13573" max="13573" width="20.5703125" customWidth="1"/>
    <col min="13823" max="13823" width="50" customWidth="1"/>
    <col min="13824" max="13824" width="10" customWidth="1"/>
    <col min="13826" max="13828" width="20" customWidth="1"/>
    <col min="13829" max="13829" width="20.5703125" customWidth="1"/>
    <col min="14079" max="14079" width="50" customWidth="1"/>
    <col min="14080" max="14080" width="10" customWidth="1"/>
    <col min="14082" max="14084" width="20" customWidth="1"/>
    <col min="14085" max="14085" width="20.5703125" customWidth="1"/>
    <col min="14335" max="14335" width="50" customWidth="1"/>
    <col min="14336" max="14336" width="10" customWidth="1"/>
    <col min="14338" max="14340" width="20" customWidth="1"/>
    <col min="14341" max="14341" width="20.5703125" customWidth="1"/>
    <col min="14591" max="14591" width="50" customWidth="1"/>
    <col min="14592" max="14592" width="10" customWidth="1"/>
    <col min="14594" max="14596" width="20" customWidth="1"/>
    <col min="14597" max="14597" width="20.5703125" customWidth="1"/>
    <col min="14847" max="14847" width="50" customWidth="1"/>
    <col min="14848" max="14848" width="10" customWidth="1"/>
    <col min="14850" max="14852" width="20" customWidth="1"/>
    <col min="14853" max="14853" width="20.5703125" customWidth="1"/>
    <col min="15103" max="15103" width="50" customWidth="1"/>
    <col min="15104" max="15104" width="10" customWidth="1"/>
    <col min="15106" max="15108" width="20" customWidth="1"/>
    <col min="15109" max="15109" width="20.5703125" customWidth="1"/>
    <col min="15359" max="15359" width="50" customWidth="1"/>
    <col min="15360" max="15360" width="10" customWidth="1"/>
    <col min="15362" max="15364" width="20" customWidth="1"/>
    <col min="15365" max="15365" width="20.5703125" customWidth="1"/>
    <col min="15615" max="15615" width="50" customWidth="1"/>
    <col min="15616" max="15616" width="10" customWidth="1"/>
    <col min="15618" max="15620" width="20" customWidth="1"/>
    <col min="15621" max="15621" width="20.5703125" customWidth="1"/>
    <col min="15871" max="15871" width="50" customWidth="1"/>
    <col min="15872" max="15872" width="10" customWidth="1"/>
    <col min="15874" max="15876" width="20" customWidth="1"/>
    <col min="15877" max="15877" width="20.5703125" customWidth="1"/>
    <col min="16127" max="16127" width="50" customWidth="1"/>
    <col min="16128" max="16128" width="10" customWidth="1"/>
    <col min="16130" max="16132" width="20" customWidth="1"/>
    <col min="16133" max="16133" width="20.5703125" customWidth="1"/>
  </cols>
  <sheetData>
    <row r="1" spans="1:5" x14ac:dyDescent="0.2">
      <c r="A1" s="23" t="s">
        <v>209</v>
      </c>
      <c r="B1" s="24"/>
      <c r="C1" s="14" t="s">
        <v>0</v>
      </c>
      <c r="D1" s="14"/>
    </row>
    <row r="2" spans="1:5" x14ac:dyDescent="0.2">
      <c r="A2" s="24" t="s">
        <v>1</v>
      </c>
      <c r="B2" s="24"/>
      <c r="C2" s="14" t="s">
        <v>210</v>
      </c>
      <c r="D2" s="14"/>
    </row>
    <row r="3" spans="1:5" x14ac:dyDescent="0.2">
      <c r="A3" s="24" t="s">
        <v>2</v>
      </c>
      <c r="B3" s="24"/>
      <c r="C3" s="14"/>
      <c r="D3" s="14"/>
    </row>
    <row r="4" spans="1:5" x14ac:dyDescent="0.2">
      <c r="C4" s="24" t="s">
        <v>3</v>
      </c>
      <c r="D4" s="24"/>
    </row>
    <row r="5" spans="1:5" x14ac:dyDescent="0.2">
      <c r="A5" s="25" t="s">
        <v>112</v>
      </c>
      <c r="B5" s="25"/>
      <c r="C5" s="25"/>
      <c r="D5" s="25"/>
      <c r="E5" s="25"/>
    </row>
    <row r="8" spans="1:5" x14ac:dyDescent="0.2">
      <c r="A8" s="11" t="s">
        <v>5</v>
      </c>
      <c r="B8" s="11" t="s">
        <v>6</v>
      </c>
      <c r="C8" s="11" t="s">
        <v>7</v>
      </c>
      <c r="D8" s="12" t="s">
        <v>235</v>
      </c>
      <c r="E8" s="12" t="s">
        <v>236</v>
      </c>
    </row>
    <row r="9" spans="1:5" s="19" customFormat="1" x14ac:dyDescent="0.2">
      <c r="A9" s="20" t="s">
        <v>113</v>
      </c>
      <c r="B9" s="21" t="s">
        <v>114</v>
      </c>
      <c r="C9" s="21" t="s">
        <v>124</v>
      </c>
      <c r="D9" s="22">
        <v>201154917297</v>
      </c>
      <c r="E9" s="22">
        <v>209122057444</v>
      </c>
    </row>
    <row r="10" spans="1:5" x14ac:dyDescent="0.2">
      <c r="A10" s="3" t="s">
        <v>115</v>
      </c>
      <c r="B10" s="4" t="s">
        <v>116</v>
      </c>
      <c r="C10" s="4"/>
      <c r="D10" s="6">
        <v>0</v>
      </c>
      <c r="E10" s="6">
        <v>0</v>
      </c>
    </row>
    <row r="11" spans="1:5" x14ac:dyDescent="0.2">
      <c r="A11" s="2" t="s">
        <v>117</v>
      </c>
      <c r="B11" s="4" t="s">
        <v>118</v>
      </c>
      <c r="C11" s="4"/>
      <c r="D11" s="5">
        <f>D9-D10</f>
        <v>201154917297</v>
      </c>
      <c r="E11" s="5">
        <f>E9-E10</f>
        <v>209122057444</v>
      </c>
    </row>
    <row r="12" spans="1:5" x14ac:dyDescent="0.2">
      <c r="A12" s="3" t="s">
        <v>119</v>
      </c>
      <c r="B12" s="4" t="s">
        <v>120</v>
      </c>
      <c r="C12" s="4" t="s">
        <v>126</v>
      </c>
      <c r="D12" s="6">
        <v>174297915666</v>
      </c>
      <c r="E12" s="6">
        <v>181063018100</v>
      </c>
    </row>
    <row r="13" spans="1:5" x14ac:dyDescent="0.2">
      <c r="A13" s="2" t="s">
        <v>121</v>
      </c>
      <c r="B13" s="4" t="s">
        <v>122</v>
      </c>
      <c r="C13" s="4"/>
      <c r="D13" s="5">
        <f>D11-D12</f>
        <v>26857001631</v>
      </c>
      <c r="E13" s="5">
        <f>E11-E12</f>
        <v>28059039344</v>
      </c>
    </row>
    <row r="14" spans="1:5" x14ac:dyDescent="0.2">
      <c r="A14" s="3" t="s">
        <v>123</v>
      </c>
      <c r="B14" s="4" t="s">
        <v>124</v>
      </c>
      <c r="C14" s="4" t="s">
        <v>128</v>
      </c>
      <c r="D14" s="6">
        <v>1863158963</v>
      </c>
      <c r="E14" s="6">
        <v>897515143</v>
      </c>
    </row>
    <row r="15" spans="1:5" x14ac:dyDescent="0.2">
      <c r="A15" s="3" t="s">
        <v>125</v>
      </c>
      <c r="B15" s="4" t="s">
        <v>126</v>
      </c>
      <c r="C15" s="4" t="s">
        <v>191</v>
      </c>
      <c r="D15" s="6">
        <v>4979279793</v>
      </c>
      <c r="E15" s="6">
        <v>7400787390</v>
      </c>
    </row>
    <row r="16" spans="1:5" x14ac:dyDescent="0.2">
      <c r="A16" s="3" t="s">
        <v>127</v>
      </c>
      <c r="B16" s="4" t="s">
        <v>128</v>
      </c>
      <c r="C16" s="4"/>
      <c r="D16" s="6">
        <v>4890771549</v>
      </c>
      <c r="E16" s="6">
        <v>5468143107</v>
      </c>
    </row>
    <row r="17" spans="1:5" s="19" customFormat="1" x14ac:dyDescent="0.2">
      <c r="A17" s="16" t="s">
        <v>129</v>
      </c>
      <c r="B17" s="17" t="s">
        <v>130</v>
      </c>
      <c r="C17" s="17"/>
      <c r="D17" s="18">
        <v>347146389</v>
      </c>
      <c r="E17" s="18">
        <v>287996689</v>
      </c>
    </row>
    <row r="18" spans="1:5" x14ac:dyDescent="0.2">
      <c r="A18" s="3" t="s">
        <v>131</v>
      </c>
      <c r="B18" s="4" t="s">
        <v>132</v>
      </c>
      <c r="C18" s="4"/>
      <c r="D18" s="6">
        <v>5677914911</v>
      </c>
      <c r="E18" s="6">
        <v>4627402933</v>
      </c>
    </row>
    <row r="19" spans="1:5" x14ac:dyDescent="0.2">
      <c r="A19" s="3" t="s">
        <v>133</v>
      </c>
      <c r="B19" s="4" t="s">
        <v>134</v>
      </c>
      <c r="C19" s="4"/>
      <c r="D19" s="6">
        <v>12143393729</v>
      </c>
      <c r="E19" s="6">
        <v>15569747039</v>
      </c>
    </row>
    <row r="20" spans="1:5" x14ac:dyDescent="0.2">
      <c r="A20" s="2" t="s">
        <v>135</v>
      </c>
      <c r="B20" s="4" t="s">
        <v>136</v>
      </c>
      <c r="C20" s="4"/>
      <c r="D20" s="5">
        <f>D13+D14-D15+D17-D18-D19</f>
        <v>6266718550</v>
      </c>
      <c r="E20" s="5">
        <f>E13+E14-E15+E17-E18-E19</f>
        <v>1646613814</v>
      </c>
    </row>
    <row r="21" spans="1:5" x14ac:dyDescent="0.2">
      <c r="A21" s="3" t="s">
        <v>137</v>
      </c>
      <c r="B21" s="4" t="s">
        <v>138</v>
      </c>
      <c r="C21" s="4"/>
      <c r="D21" s="6">
        <v>237818182</v>
      </c>
      <c r="E21" s="6">
        <v>44474668</v>
      </c>
    </row>
    <row r="22" spans="1:5" x14ac:dyDescent="0.2">
      <c r="A22" s="3" t="s">
        <v>139</v>
      </c>
      <c r="B22" s="4" t="s">
        <v>140</v>
      </c>
      <c r="C22" s="4"/>
      <c r="D22" s="6">
        <v>574433373</v>
      </c>
      <c r="E22" s="6">
        <v>614817129</v>
      </c>
    </row>
    <row r="23" spans="1:5" x14ac:dyDescent="0.2">
      <c r="A23" s="2" t="s">
        <v>141</v>
      </c>
      <c r="B23" s="4" t="s">
        <v>142</v>
      </c>
      <c r="C23" s="4"/>
      <c r="D23" s="5">
        <f>D21-D22</f>
        <v>-336615191</v>
      </c>
      <c r="E23" s="5">
        <f>E21-E22</f>
        <v>-570342461</v>
      </c>
    </row>
    <row r="24" spans="1:5" x14ac:dyDescent="0.2">
      <c r="A24" s="2" t="s">
        <v>143</v>
      </c>
      <c r="B24" s="4" t="s">
        <v>144</v>
      </c>
      <c r="C24" s="4"/>
      <c r="D24" s="5">
        <f>D20+D23</f>
        <v>5930103359</v>
      </c>
      <c r="E24" s="5">
        <f>E20+E23</f>
        <v>1076271353</v>
      </c>
    </row>
    <row r="25" spans="1:5" x14ac:dyDescent="0.2">
      <c r="A25" s="3" t="s">
        <v>145</v>
      </c>
      <c r="B25" s="4" t="s">
        <v>146</v>
      </c>
      <c r="C25" s="4"/>
      <c r="D25" s="6">
        <v>818239741</v>
      </c>
      <c r="E25" s="6">
        <v>976069028</v>
      </c>
    </row>
    <row r="26" spans="1:5" x14ac:dyDescent="0.2">
      <c r="A26" s="2" t="s">
        <v>147</v>
      </c>
      <c r="B26" s="4" t="s">
        <v>148</v>
      </c>
      <c r="C26" s="4"/>
      <c r="D26" s="5">
        <f>D24-D25</f>
        <v>5111863618</v>
      </c>
      <c r="E26" s="5">
        <f>E24-E25</f>
        <v>100202325</v>
      </c>
    </row>
    <row r="27" spans="1:5" x14ac:dyDescent="0.2">
      <c r="A27" s="3" t="s">
        <v>149</v>
      </c>
      <c r="B27" s="4" t="s">
        <v>150</v>
      </c>
      <c r="C27" s="4"/>
      <c r="D27" s="6">
        <f>D26-D28</f>
        <v>3284993527</v>
      </c>
      <c r="E27" s="6">
        <f>E26-E28</f>
        <v>-1921177190</v>
      </c>
    </row>
    <row r="28" spans="1:5" x14ac:dyDescent="0.2">
      <c r="A28" s="3" t="s">
        <v>151</v>
      </c>
      <c r="B28" s="4" t="s">
        <v>152</v>
      </c>
      <c r="C28" s="4"/>
      <c r="D28" s="6">
        <v>1826870091</v>
      </c>
      <c r="E28" s="6">
        <v>2021379515</v>
      </c>
    </row>
    <row r="29" spans="1:5" s="19" customFormat="1" x14ac:dyDescent="0.2">
      <c r="A29" s="16" t="s">
        <v>153</v>
      </c>
      <c r="B29" s="17" t="s">
        <v>154</v>
      </c>
      <c r="C29" s="17" t="s">
        <v>132</v>
      </c>
      <c r="D29" s="18">
        <v>864</v>
      </c>
      <c r="E29" s="18">
        <v>-551</v>
      </c>
    </row>
  </sheetData>
  <mergeCells count="5">
    <mergeCell ref="A1:B1"/>
    <mergeCell ref="A2:B2"/>
    <mergeCell ref="A3:B3"/>
    <mergeCell ref="C4:D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547B-9154-40DF-B00A-FC28E708E95D}">
  <dimension ref="A1:E44"/>
  <sheetViews>
    <sheetView tabSelected="1" topLeftCell="A25" workbookViewId="0">
      <selection activeCell="D26" sqref="D26"/>
    </sheetView>
  </sheetViews>
  <sheetFormatPr defaultRowHeight="12" x14ac:dyDescent="0.2"/>
  <cols>
    <col min="1" max="1" width="50" customWidth="1"/>
    <col min="2" max="2" width="10" customWidth="1"/>
    <col min="4" max="5" width="20" style="10" customWidth="1"/>
    <col min="257" max="257" width="50" customWidth="1"/>
    <col min="258" max="258" width="10" customWidth="1"/>
    <col min="260" max="261" width="20" customWidth="1"/>
    <col min="513" max="513" width="50" customWidth="1"/>
    <col min="514" max="514" width="10" customWidth="1"/>
    <col min="516" max="517" width="20" customWidth="1"/>
    <col min="769" max="769" width="50" customWidth="1"/>
    <col min="770" max="770" width="10" customWidth="1"/>
    <col min="772" max="773" width="20" customWidth="1"/>
    <col min="1025" max="1025" width="50" customWidth="1"/>
    <col min="1026" max="1026" width="10" customWidth="1"/>
    <col min="1028" max="1029" width="20" customWidth="1"/>
    <col min="1281" max="1281" width="50" customWidth="1"/>
    <col min="1282" max="1282" width="10" customWidth="1"/>
    <col min="1284" max="1285" width="20" customWidth="1"/>
    <col min="1537" max="1537" width="50" customWidth="1"/>
    <col min="1538" max="1538" width="10" customWidth="1"/>
    <col min="1540" max="1541" width="20" customWidth="1"/>
    <col min="1793" max="1793" width="50" customWidth="1"/>
    <col min="1794" max="1794" width="10" customWidth="1"/>
    <col min="1796" max="1797" width="20" customWidth="1"/>
    <col min="2049" max="2049" width="50" customWidth="1"/>
    <col min="2050" max="2050" width="10" customWidth="1"/>
    <col min="2052" max="2053" width="20" customWidth="1"/>
    <col min="2305" max="2305" width="50" customWidth="1"/>
    <col min="2306" max="2306" width="10" customWidth="1"/>
    <col min="2308" max="2309" width="20" customWidth="1"/>
    <col min="2561" max="2561" width="50" customWidth="1"/>
    <col min="2562" max="2562" width="10" customWidth="1"/>
    <col min="2564" max="2565" width="20" customWidth="1"/>
    <col min="2817" max="2817" width="50" customWidth="1"/>
    <col min="2818" max="2818" width="10" customWidth="1"/>
    <col min="2820" max="2821" width="20" customWidth="1"/>
    <col min="3073" max="3073" width="50" customWidth="1"/>
    <col min="3074" max="3074" width="10" customWidth="1"/>
    <col min="3076" max="3077" width="20" customWidth="1"/>
    <col min="3329" max="3329" width="50" customWidth="1"/>
    <col min="3330" max="3330" width="10" customWidth="1"/>
    <col min="3332" max="3333" width="20" customWidth="1"/>
    <col min="3585" max="3585" width="50" customWidth="1"/>
    <col min="3586" max="3586" width="10" customWidth="1"/>
    <col min="3588" max="3589" width="20" customWidth="1"/>
    <col min="3841" max="3841" width="50" customWidth="1"/>
    <col min="3842" max="3842" width="10" customWidth="1"/>
    <col min="3844" max="3845" width="20" customWidth="1"/>
    <col min="4097" max="4097" width="50" customWidth="1"/>
    <col min="4098" max="4098" width="10" customWidth="1"/>
    <col min="4100" max="4101" width="20" customWidth="1"/>
    <col min="4353" max="4353" width="50" customWidth="1"/>
    <col min="4354" max="4354" width="10" customWidth="1"/>
    <col min="4356" max="4357" width="20" customWidth="1"/>
    <col min="4609" max="4609" width="50" customWidth="1"/>
    <col min="4610" max="4610" width="10" customWidth="1"/>
    <col min="4612" max="4613" width="20" customWidth="1"/>
    <col min="4865" max="4865" width="50" customWidth="1"/>
    <col min="4866" max="4866" width="10" customWidth="1"/>
    <col min="4868" max="4869" width="20" customWidth="1"/>
    <col min="5121" max="5121" width="50" customWidth="1"/>
    <col min="5122" max="5122" width="10" customWidth="1"/>
    <col min="5124" max="5125" width="20" customWidth="1"/>
    <col min="5377" max="5377" width="50" customWidth="1"/>
    <col min="5378" max="5378" width="10" customWidth="1"/>
    <col min="5380" max="5381" width="20" customWidth="1"/>
    <col min="5633" max="5633" width="50" customWidth="1"/>
    <col min="5634" max="5634" width="10" customWidth="1"/>
    <col min="5636" max="5637" width="20" customWidth="1"/>
    <col min="5889" max="5889" width="50" customWidth="1"/>
    <col min="5890" max="5890" width="10" customWidth="1"/>
    <col min="5892" max="5893" width="20" customWidth="1"/>
    <col min="6145" max="6145" width="50" customWidth="1"/>
    <col min="6146" max="6146" width="10" customWidth="1"/>
    <col min="6148" max="6149" width="20" customWidth="1"/>
    <col min="6401" max="6401" width="50" customWidth="1"/>
    <col min="6402" max="6402" width="10" customWidth="1"/>
    <col min="6404" max="6405" width="20" customWidth="1"/>
    <col min="6657" max="6657" width="50" customWidth="1"/>
    <col min="6658" max="6658" width="10" customWidth="1"/>
    <col min="6660" max="6661" width="20" customWidth="1"/>
    <col min="6913" max="6913" width="50" customWidth="1"/>
    <col min="6914" max="6914" width="10" customWidth="1"/>
    <col min="6916" max="6917" width="20" customWidth="1"/>
    <col min="7169" max="7169" width="50" customWidth="1"/>
    <col min="7170" max="7170" width="10" customWidth="1"/>
    <col min="7172" max="7173" width="20" customWidth="1"/>
    <col min="7425" max="7425" width="50" customWidth="1"/>
    <col min="7426" max="7426" width="10" customWidth="1"/>
    <col min="7428" max="7429" width="20" customWidth="1"/>
    <col min="7681" max="7681" width="50" customWidth="1"/>
    <col min="7682" max="7682" width="10" customWidth="1"/>
    <col min="7684" max="7685" width="20" customWidth="1"/>
    <col min="7937" max="7937" width="50" customWidth="1"/>
    <col min="7938" max="7938" width="10" customWidth="1"/>
    <col min="7940" max="7941" width="20" customWidth="1"/>
    <col min="8193" max="8193" width="50" customWidth="1"/>
    <col min="8194" max="8194" width="10" customWidth="1"/>
    <col min="8196" max="8197" width="20" customWidth="1"/>
    <col min="8449" max="8449" width="50" customWidth="1"/>
    <col min="8450" max="8450" width="10" customWidth="1"/>
    <col min="8452" max="8453" width="20" customWidth="1"/>
    <col min="8705" max="8705" width="50" customWidth="1"/>
    <col min="8706" max="8706" width="10" customWidth="1"/>
    <col min="8708" max="8709" width="20" customWidth="1"/>
    <col min="8961" max="8961" width="50" customWidth="1"/>
    <col min="8962" max="8962" width="10" customWidth="1"/>
    <col min="8964" max="8965" width="20" customWidth="1"/>
    <col min="9217" max="9217" width="50" customWidth="1"/>
    <col min="9218" max="9218" width="10" customWidth="1"/>
    <col min="9220" max="9221" width="20" customWidth="1"/>
    <col min="9473" max="9473" width="50" customWidth="1"/>
    <col min="9474" max="9474" width="10" customWidth="1"/>
    <col min="9476" max="9477" width="20" customWidth="1"/>
    <col min="9729" max="9729" width="50" customWidth="1"/>
    <col min="9730" max="9730" width="10" customWidth="1"/>
    <col min="9732" max="9733" width="20" customWidth="1"/>
    <col min="9985" max="9985" width="50" customWidth="1"/>
    <col min="9986" max="9986" width="10" customWidth="1"/>
    <col min="9988" max="9989" width="20" customWidth="1"/>
    <col min="10241" max="10241" width="50" customWidth="1"/>
    <col min="10242" max="10242" width="10" customWidth="1"/>
    <col min="10244" max="10245" width="20" customWidth="1"/>
    <col min="10497" max="10497" width="50" customWidth="1"/>
    <col min="10498" max="10498" width="10" customWidth="1"/>
    <col min="10500" max="10501" width="20" customWidth="1"/>
    <col min="10753" max="10753" width="50" customWidth="1"/>
    <col min="10754" max="10754" width="10" customWidth="1"/>
    <col min="10756" max="10757" width="20" customWidth="1"/>
    <col min="11009" max="11009" width="50" customWidth="1"/>
    <col min="11010" max="11010" width="10" customWidth="1"/>
    <col min="11012" max="11013" width="20" customWidth="1"/>
    <col min="11265" max="11265" width="50" customWidth="1"/>
    <col min="11266" max="11266" width="10" customWidth="1"/>
    <col min="11268" max="11269" width="20" customWidth="1"/>
    <col min="11521" max="11521" width="50" customWidth="1"/>
    <col min="11522" max="11522" width="10" customWidth="1"/>
    <col min="11524" max="11525" width="20" customWidth="1"/>
    <col min="11777" max="11777" width="50" customWidth="1"/>
    <col min="11778" max="11778" width="10" customWidth="1"/>
    <col min="11780" max="11781" width="20" customWidth="1"/>
    <col min="12033" max="12033" width="50" customWidth="1"/>
    <col min="12034" max="12034" width="10" customWidth="1"/>
    <col min="12036" max="12037" width="20" customWidth="1"/>
    <col min="12289" max="12289" width="50" customWidth="1"/>
    <col min="12290" max="12290" width="10" customWidth="1"/>
    <col min="12292" max="12293" width="20" customWidth="1"/>
    <col min="12545" max="12545" width="50" customWidth="1"/>
    <col min="12546" max="12546" width="10" customWidth="1"/>
    <col min="12548" max="12549" width="20" customWidth="1"/>
    <col min="12801" max="12801" width="50" customWidth="1"/>
    <col min="12802" max="12802" width="10" customWidth="1"/>
    <col min="12804" max="12805" width="20" customWidth="1"/>
    <col min="13057" max="13057" width="50" customWidth="1"/>
    <col min="13058" max="13058" width="10" customWidth="1"/>
    <col min="13060" max="13061" width="20" customWidth="1"/>
    <col min="13313" max="13313" width="50" customWidth="1"/>
    <col min="13314" max="13314" width="10" customWidth="1"/>
    <col min="13316" max="13317" width="20" customWidth="1"/>
    <col min="13569" max="13569" width="50" customWidth="1"/>
    <col min="13570" max="13570" width="10" customWidth="1"/>
    <col min="13572" max="13573" width="20" customWidth="1"/>
    <col min="13825" max="13825" width="50" customWidth="1"/>
    <col min="13826" max="13826" width="10" customWidth="1"/>
    <col min="13828" max="13829" width="20" customWidth="1"/>
    <col min="14081" max="14081" width="50" customWidth="1"/>
    <col min="14082" max="14082" width="10" customWidth="1"/>
    <col min="14084" max="14085" width="20" customWidth="1"/>
    <col min="14337" max="14337" width="50" customWidth="1"/>
    <col min="14338" max="14338" width="10" customWidth="1"/>
    <col min="14340" max="14341" width="20" customWidth="1"/>
    <col min="14593" max="14593" width="50" customWidth="1"/>
    <col min="14594" max="14594" width="10" customWidth="1"/>
    <col min="14596" max="14597" width="20" customWidth="1"/>
    <col min="14849" max="14849" width="50" customWidth="1"/>
    <col min="14850" max="14850" width="10" customWidth="1"/>
    <col min="14852" max="14853" width="20" customWidth="1"/>
    <col min="15105" max="15105" width="50" customWidth="1"/>
    <col min="15106" max="15106" width="10" customWidth="1"/>
    <col min="15108" max="15109" width="20" customWidth="1"/>
    <col min="15361" max="15361" width="50" customWidth="1"/>
    <col min="15362" max="15362" width="10" customWidth="1"/>
    <col min="15364" max="15365" width="20" customWidth="1"/>
    <col min="15617" max="15617" width="50" customWidth="1"/>
    <col min="15618" max="15618" width="10" customWidth="1"/>
    <col min="15620" max="15621" width="20" customWidth="1"/>
    <col min="15873" max="15873" width="50" customWidth="1"/>
    <col min="15874" max="15874" width="10" customWidth="1"/>
    <col min="15876" max="15877" width="20" customWidth="1"/>
    <col min="16129" max="16129" width="50" customWidth="1"/>
    <col min="16130" max="16130" width="10" customWidth="1"/>
    <col min="16132" max="16133" width="20" customWidth="1"/>
  </cols>
  <sheetData>
    <row r="1" spans="1:5" x14ac:dyDescent="0.2">
      <c r="A1" s="23" t="s">
        <v>209</v>
      </c>
      <c r="B1" s="24"/>
      <c r="C1" s="14" t="s">
        <v>0</v>
      </c>
      <c r="D1" s="14"/>
    </row>
    <row r="2" spans="1:5" x14ac:dyDescent="0.2">
      <c r="A2" s="24" t="s">
        <v>1</v>
      </c>
      <c r="B2" s="24"/>
      <c r="C2" s="14" t="s">
        <v>210</v>
      </c>
      <c r="D2" s="14"/>
    </row>
    <row r="3" spans="1:5" x14ac:dyDescent="0.2">
      <c r="A3" s="24" t="s">
        <v>2</v>
      </c>
      <c r="B3" s="24"/>
      <c r="C3" s="14"/>
      <c r="D3" s="14"/>
    </row>
    <row r="4" spans="1:5" x14ac:dyDescent="0.2">
      <c r="C4" s="24" t="s">
        <v>3</v>
      </c>
      <c r="D4" s="24"/>
    </row>
    <row r="5" spans="1:5" ht="20.100000000000001" customHeight="1" x14ac:dyDescent="0.2">
      <c r="A5" s="25" t="s">
        <v>155</v>
      </c>
      <c r="B5" s="25"/>
      <c r="C5" s="25"/>
      <c r="D5" s="25"/>
      <c r="E5" s="25"/>
    </row>
    <row r="8" spans="1:5" x14ac:dyDescent="0.2">
      <c r="A8" s="1" t="s">
        <v>5</v>
      </c>
      <c r="B8" s="1" t="s">
        <v>6</v>
      </c>
      <c r="C8" s="1" t="s">
        <v>7</v>
      </c>
      <c r="D8" s="13" t="s">
        <v>237</v>
      </c>
      <c r="E8" s="13" t="s">
        <v>238</v>
      </c>
    </row>
    <row r="9" spans="1:5" x14ac:dyDescent="0.2">
      <c r="A9" s="2" t="s">
        <v>156</v>
      </c>
      <c r="B9" s="4"/>
      <c r="C9" s="4"/>
      <c r="D9" s="5" t="s">
        <v>3</v>
      </c>
      <c r="E9" s="5" t="s">
        <v>3</v>
      </c>
    </row>
    <row r="10" spans="1:5" x14ac:dyDescent="0.2">
      <c r="A10" s="3" t="s">
        <v>157</v>
      </c>
      <c r="B10" s="4" t="s">
        <v>114</v>
      </c>
      <c r="C10" s="4"/>
      <c r="D10" s="6">
        <v>5930103359</v>
      </c>
      <c r="E10" s="6">
        <v>1076271353</v>
      </c>
    </row>
    <row r="11" spans="1:5" x14ac:dyDescent="0.2">
      <c r="A11" s="2" t="s">
        <v>158</v>
      </c>
      <c r="B11" s="4"/>
      <c r="C11" s="4"/>
      <c r="D11" s="5" t="s">
        <v>3</v>
      </c>
      <c r="E11" s="5" t="s">
        <v>3</v>
      </c>
    </row>
    <row r="12" spans="1:5" x14ac:dyDescent="0.2">
      <c r="A12" s="3" t="s">
        <v>159</v>
      </c>
      <c r="B12" s="4" t="s">
        <v>116</v>
      </c>
      <c r="C12" s="4"/>
      <c r="D12" s="6">
        <v>2874202411</v>
      </c>
      <c r="E12" s="6">
        <v>2826181305</v>
      </c>
    </row>
    <row r="13" spans="1:5" x14ac:dyDescent="0.2">
      <c r="A13" s="3" t="s">
        <v>160</v>
      </c>
      <c r="B13" s="4" t="s">
        <v>161</v>
      </c>
      <c r="C13" s="4"/>
      <c r="D13" s="6">
        <v>-2100000000</v>
      </c>
      <c r="E13" s="6">
        <v>-213357000</v>
      </c>
    </row>
    <row r="14" spans="1:5" x14ac:dyDescent="0.2">
      <c r="A14" s="3" t="s">
        <v>162</v>
      </c>
      <c r="B14" s="4" t="s">
        <v>163</v>
      </c>
      <c r="C14" s="4"/>
      <c r="D14" s="6">
        <v>-50337469</v>
      </c>
      <c r="E14" s="6">
        <v>-5665365</v>
      </c>
    </row>
    <row r="15" spans="1:5" x14ac:dyDescent="0.2">
      <c r="A15" s="3" t="s">
        <v>164</v>
      </c>
      <c r="B15" s="4" t="s">
        <v>165</v>
      </c>
      <c r="C15" s="4"/>
      <c r="D15" s="6">
        <v>-2220614884</v>
      </c>
      <c r="E15" s="6">
        <v>722457351</v>
      </c>
    </row>
    <row r="16" spans="1:5" x14ac:dyDescent="0.2">
      <c r="A16" s="3" t="s">
        <v>166</v>
      </c>
      <c r="B16" s="4" t="s">
        <v>167</v>
      </c>
      <c r="C16" s="4"/>
      <c r="D16" s="6">
        <v>4890771549</v>
      </c>
      <c r="E16" s="6">
        <v>5468143107</v>
      </c>
    </row>
    <row r="17" spans="1:5" x14ac:dyDescent="0.2">
      <c r="A17" s="2" t="s">
        <v>168</v>
      </c>
      <c r="B17" s="4" t="s">
        <v>169</v>
      </c>
      <c r="C17" s="4"/>
      <c r="D17" s="5">
        <f>SUM(D10:D16)</f>
        <v>9324124966</v>
      </c>
      <c r="E17" s="5">
        <f>SUM(E10:E16)</f>
        <v>9874030751</v>
      </c>
    </row>
    <row r="18" spans="1:5" x14ac:dyDescent="0.2">
      <c r="A18" s="3" t="s">
        <v>170</v>
      </c>
      <c r="B18" s="4" t="s">
        <v>171</v>
      </c>
      <c r="C18" s="4"/>
      <c r="D18" s="6">
        <v>-246805505</v>
      </c>
      <c r="E18" s="6">
        <v>9372641305</v>
      </c>
    </row>
    <row r="19" spans="1:5" x14ac:dyDescent="0.2">
      <c r="A19" s="3" t="s">
        <v>172</v>
      </c>
      <c r="B19" s="4" t="s">
        <v>118</v>
      </c>
      <c r="C19" s="4"/>
      <c r="D19" s="6">
        <v>3739220156</v>
      </c>
      <c r="E19" s="6">
        <v>9086633559</v>
      </c>
    </row>
    <row r="20" spans="1:5" x14ac:dyDescent="0.2">
      <c r="A20" s="3" t="s">
        <v>173</v>
      </c>
      <c r="B20" s="4" t="s">
        <v>120</v>
      </c>
      <c r="C20" s="4"/>
      <c r="D20" s="6">
        <v>1971812411</v>
      </c>
      <c r="E20" s="6">
        <v>-7611031942</v>
      </c>
    </row>
    <row r="21" spans="1:5" x14ac:dyDescent="0.2">
      <c r="A21" s="3" t="s">
        <v>174</v>
      </c>
      <c r="B21" s="4" t="s">
        <v>175</v>
      </c>
      <c r="C21" s="4"/>
      <c r="D21" s="6">
        <v>-2405281448</v>
      </c>
      <c r="E21" s="6">
        <v>1102606297</v>
      </c>
    </row>
    <row r="22" spans="1:5" x14ac:dyDescent="0.2">
      <c r="A22" s="3" t="s">
        <v>177</v>
      </c>
      <c r="B22" s="4" t="s">
        <v>178</v>
      </c>
      <c r="C22" s="4"/>
      <c r="D22" s="6">
        <v>-4774994923</v>
      </c>
      <c r="E22" s="6">
        <v>-4895381112</v>
      </c>
    </row>
    <row r="23" spans="1:5" x14ac:dyDescent="0.2">
      <c r="A23" s="3" t="s">
        <v>179</v>
      </c>
      <c r="B23" s="4" t="s">
        <v>180</v>
      </c>
      <c r="C23" s="4"/>
      <c r="D23" s="6">
        <v>-420813018</v>
      </c>
      <c r="E23" s="6">
        <v>-1504473680</v>
      </c>
    </row>
    <row r="24" spans="1:5" x14ac:dyDescent="0.2">
      <c r="A24" s="3" t="s">
        <v>181</v>
      </c>
      <c r="B24" s="4" t="s">
        <v>182</v>
      </c>
      <c r="C24" s="4"/>
      <c r="D24" s="6">
        <v>4118940200</v>
      </c>
      <c r="E24" s="6">
        <v>22780814059</v>
      </c>
    </row>
    <row r="25" spans="1:5" x14ac:dyDescent="0.2">
      <c r="A25" s="3" t="s">
        <v>183</v>
      </c>
      <c r="B25" s="4" t="s">
        <v>184</v>
      </c>
      <c r="C25" s="4"/>
      <c r="D25" s="6">
        <v>-3460321402</v>
      </c>
      <c r="E25" s="6">
        <v>-28374848894</v>
      </c>
    </row>
    <row r="26" spans="1:5" x14ac:dyDescent="0.2">
      <c r="A26" s="2" t="s">
        <v>185</v>
      </c>
      <c r="B26" s="4" t="s">
        <v>122</v>
      </c>
      <c r="C26" s="4"/>
      <c r="D26" s="5">
        <v>7845881438</v>
      </c>
      <c r="E26" s="5">
        <f>SUM(E17:E25)</f>
        <v>9830990343</v>
      </c>
    </row>
    <row r="27" spans="1:5" x14ac:dyDescent="0.2">
      <c r="A27" s="2" t="s">
        <v>186</v>
      </c>
      <c r="B27" s="4"/>
      <c r="C27" s="4"/>
      <c r="D27" s="5" t="s">
        <v>3</v>
      </c>
      <c r="E27" s="5" t="s">
        <v>3</v>
      </c>
    </row>
    <row r="28" spans="1:5" x14ac:dyDescent="0.2">
      <c r="A28" s="3" t="s">
        <v>187</v>
      </c>
      <c r="B28" s="4" t="s">
        <v>124</v>
      </c>
      <c r="C28" s="4"/>
      <c r="D28" s="6">
        <v>-2064582974</v>
      </c>
      <c r="E28" s="6">
        <v>-2163667516</v>
      </c>
    </row>
    <row r="29" spans="1:5" x14ac:dyDescent="0.2">
      <c r="A29" s="3" t="s">
        <v>188</v>
      </c>
      <c r="B29" s="4" t="s">
        <v>126</v>
      </c>
      <c r="C29" s="4"/>
      <c r="D29" s="6">
        <v>131818182</v>
      </c>
      <c r="E29" s="6">
        <v>8000000</v>
      </c>
    </row>
    <row r="30" spans="1:5" x14ac:dyDescent="0.2">
      <c r="A30" s="3" t="s">
        <v>189</v>
      </c>
      <c r="B30" s="4" t="s">
        <v>128</v>
      </c>
      <c r="C30" s="4"/>
      <c r="D30" s="6">
        <v>0</v>
      </c>
      <c r="E30" s="6">
        <v>-2500000000</v>
      </c>
    </row>
    <row r="31" spans="1:5" x14ac:dyDescent="0.2">
      <c r="A31" s="3" t="s">
        <v>190</v>
      </c>
      <c r="B31" s="4" t="s">
        <v>191</v>
      </c>
      <c r="C31" s="4"/>
      <c r="D31" s="6">
        <v>0</v>
      </c>
      <c r="E31" s="6">
        <v>2800000000</v>
      </c>
    </row>
    <row r="32" spans="1:5" x14ac:dyDescent="0.2">
      <c r="A32" s="3" t="s">
        <v>192</v>
      </c>
      <c r="B32" s="4" t="s">
        <v>193</v>
      </c>
      <c r="C32" s="4"/>
      <c r="D32" s="6">
        <v>2008609495</v>
      </c>
      <c r="E32" s="6">
        <v>891849778</v>
      </c>
    </row>
    <row r="33" spans="1:5" x14ac:dyDescent="0.2">
      <c r="A33" s="2" t="s">
        <v>194</v>
      </c>
      <c r="B33" s="4" t="s">
        <v>136</v>
      </c>
      <c r="C33" s="4"/>
      <c r="D33" s="5">
        <f>SUM(D28:D32)</f>
        <v>75844703</v>
      </c>
      <c r="E33" s="5">
        <f>SUM(E28:E32)</f>
        <v>-963817738</v>
      </c>
    </row>
    <row r="34" spans="1:5" x14ac:dyDescent="0.2">
      <c r="A34" s="2" t="s">
        <v>195</v>
      </c>
      <c r="B34" s="4"/>
      <c r="C34" s="4"/>
      <c r="D34" s="5" t="s">
        <v>3</v>
      </c>
      <c r="E34" s="5" t="s">
        <v>3</v>
      </c>
    </row>
    <row r="35" spans="1:5" x14ac:dyDescent="0.2">
      <c r="A35" s="3" t="s">
        <v>196</v>
      </c>
      <c r="B35" s="4" t="s">
        <v>138</v>
      </c>
      <c r="C35" s="4"/>
      <c r="D35" s="6">
        <v>0</v>
      </c>
      <c r="E35" s="6">
        <v>399543056</v>
      </c>
    </row>
    <row r="36" spans="1:5" x14ac:dyDescent="0.2">
      <c r="A36" s="3" t="s">
        <v>240</v>
      </c>
      <c r="B36" s="4" t="s">
        <v>197</v>
      </c>
      <c r="C36" s="4"/>
      <c r="D36" s="6">
        <v>91851813013</v>
      </c>
      <c r="E36" s="6">
        <v>110639480243</v>
      </c>
    </row>
    <row r="37" spans="1:5" x14ac:dyDescent="0.2">
      <c r="A37" s="3" t="s">
        <v>241</v>
      </c>
      <c r="B37" s="4" t="s">
        <v>198</v>
      </c>
      <c r="C37" s="4"/>
      <c r="D37" s="6">
        <v>-99671572096</v>
      </c>
      <c r="E37" s="6">
        <v>-109266838796</v>
      </c>
    </row>
    <row r="38" spans="1:5" x14ac:dyDescent="0.2">
      <c r="A38" s="3" t="s">
        <v>242</v>
      </c>
      <c r="B38" s="4" t="s">
        <v>199</v>
      </c>
      <c r="C38" s="4"/>
      <c r="D38" s="6">
        <v>-913858500</v>
      </c>
      <c r="E38" s="6">
        <v>-2119474700</v>
      </c>
    </row>
    <row r="39" spans="1:5" x14ac:dyDescent="0.2">
      <c r="A39" s="15" t="s">
        <v>239</v>
      </c>
      <c r="B39" s="15"/>
      <c r="C39" s="4"/>
      <c r="D39" s="6">
        <v>-2786460000</v>
      </c>
      <c r="E39" s="6">
        <v>-3088782575</v>
      </c>
    </row>
    <row r="40" spans="1:5" x14ac:dyDescent="0.2">
      <c r="A40" s="2" t="s">
        <v>200</v>
      </c>
      <c r="B40" s="4" t="s">
        <v>142</v>
      </c>
      <c r="C40" s="4"/>
      <c r="D40" s="5">
        <f>SUM(D35:D39)</f>
        <v>-11520077583</v>
      </c>
      <c r="E40" s="5">
        <f>SUM(E35:E39)</f>
        <v>-3436072772</v>
      </c>
    </row>
    <row r="41" spans="1:5" x14ac:dyDescent="0.2">
      <c r="A41" s="2" t="s">
        <v>201</v>
      </c>
      <c r="B41" s="4" t="s">
        <v>144</v>
      </c>
      <c r="C41" s="4"/>
      <c r="D41" s="5">
        <f>D26+D33+D40</f>
        <v>-3598351442</v>
      </c>
      <c r="E41" s="5">
        <f>E26+E33+E40</f>
        <v>5431099833</v>
      </c>
    </row>
    <row r="42" spans="1:5" s="19" customFormat="1" x14ac:dyDescent="0.2">
      <c r="A42" s="16" t="s">
        <v>202</v>
      </c>
      <c r="B42" s="17" t="s">
        <v>148</v>
      </c>
      <c r="C42" s="17"/>
      <c r="D42" s="18">
        <v>15857399405</v>
      </c>
      <c r="E42" s="18">
        <v>10425104388</v>
      </c>
    </row>
    <row r="43" spans="1:5" x14ac:dyDescent="0.2">
      <c r="A43" s="3" t="s">
        <v>203</v>
      </c>
      <c r="B43" s="4" t="s">
        <v>150</v>
      </c>
      <c r="C43" s="4"/>
      <c r="D43" s="6">
        <v>1699354</v>
      </c>
      <c r="E43" s="6">
        <v>1195184</v>
      </c>
    </row>
    <row r="44" spans="1:5" x14ac:dyDescent="0.2">
      <c r="A44" s="2" t="s">
        <v>204</v>
      </c>
      <c r="B44" s="4" t="s">
        <v>154</v>
      </c>
      <c r="C44" s="4" t="s">
        <v>213</v>
      </c>
      <c r="D44" s="5">
        <f>D41+D42+D43</f>
        <v>12260747317</v>
      </c>
      <c r="E44" s="5">
        <f>E41+E42+E43</f>
        <v>15857399405</v>
      </c>
    </row>
  </sheetData>
  <mergeCells count="5">
    <mergeCell ref="A1:B1"/>
    <mergeCell ref="A2:B2"/>
    <mergeCell ref="A3:B3"/>
    <mergeCell ref="C4:D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CF - Indirect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2019-02-26T08:09:18Z</dcterms:created>
  <dcterms:modified xsi:type="dcterms:W3CDTF">2019-06-04T15:27:18Z</dcterms:modified>
</cp:coreProperties>
</file>